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471" activeTab="0"/>
  </bookViews>
  <sheets>
    <sheet name="ORÇAMENTO" sheetId="1" r:id="rId1"/>
    <sheet name="CRONOGRAMA" sheetId="2" r:id="rId2"/>
    <sheet name="Plan3" sheetId="3" r:id="rId3"/>
    <sheet name="Plan1" sheetId="4" r:id="rId4"/>
  </sheets>
  <definedNames>
    <definedName name="_xlnm.Print_Area" localSheetId="1">'CRONOGRAMA'!$A$1:$L$50</definedName>
    <definedName name="_xlnm.Print_Area" localSheetId="0">'ORÇAMENTO'!$B$6:$X$134</definedName>
    <definedName name="DadosExternos_1" localSheetId="0">'ORÇAMENTO'!$D$94:$E$114</definedName>
    <definedName name="Excel_BuiltIn_Print_Titles_3_1">'ORÇAMENTO'!#REF!</definedName>
    <definedName name="_xlnm.Print_Titles" localSheetId="1">'CRONOGRAMA'!$4:$19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<sst xmlns="http://schemas.openxmlformats.org/spreadsheetml/2006/main" count="310" uniqueCount="192">
  <si>
    <t>DISCRIMINAÇÃO</t>
  </si>
  <si>
    <t>m²</t>
  </si>
  <si>
    <t>m³</t>
  </si>
  <si>
    <t>QUANT.</t>
  </si>
  <si>
    <t>un</t>
  </si>
  <si>
    <t>1.4</t>
  </si>
  <si>
    <t>m</t>
  </si>
  <si>
    <t>74138/002</t>
  </si>
  <si>
    <t>kg</t>
  </si>
  <si>
    <t>74254/002</t>
  </si>
  <si>
    <t>75030/001</t>
  </si>
  <si>
    <t>75030/004</t>
  </si>
  <si>
    <t>74165/004</t>
  </si>
  <si>
    <t>74165/001</t>
  </si>
  <si>
    <t>Luminárias tipo pétalas  (4 pétalas)</t>
  </si>
  <si>
    <t xml:space="preserve">Poste de iluminação para luminária </t>
  </si>
  <si>
    <t>Lâmpadas 250 wts - vapor de sódio</t>
  </si>
  <si>
    <t>73831/008</t>
  </si>
  <si>
    <t>Reator para lâmpadas vapor de sódio</t>
  </si>
  <si>
    <t>INSTALAÇÃO DA OBRA</t>
  </si>
  <si>
    <t>ALVENARIA</t>
  </si>
  <si>
    <t>PINTURA</t>
  </si>
  <si>
    <t>ILUMINAÇÃO EXTERNA</t>
  </si>
  <si>
    <t>PISO</t>
  </si>
  <si>
    <t>TOTAL GERAL COM BDI</t>
  </si>
  <si>
    <t xml:space="preserve">un </t>
  </si>
  <si>
    <t>74164/004</t>
  </si>
  <si>
    <t>Materias elétricos (condulete pvc corrugado 1")</t>
  </si>
  <si>
    <t xml:space="preserve">m² </t>
  </si>
  <si>
    <t>DESCRIÇÃO</t>
  </si>
  <si>
    <t>%</t>
  </si>
  <si>
    <t>MÊS 01</t>
  </si>
  <si>
    <t>MÊS 02</t>
  </si>
  <si>
    <t>MÊS 03</t>
  </si>
  <si>
    <t>MÊS 04</t>
  </si>
  <si>
    <t>73769/004</t>
  </si>
  <si>
    <t>TOTAL MATERIAL C/ BDI</t>
  </si>
  <si>
    <t>TOTAL MÃO OBRA COM BDI</t>
  </si>
  <si>
    <t xml:space="preserve">Fiação de cobre 6mm² </t>
  </si>
  <si>
    <t>74236/001</t>
  </si>
  <si>
    <t>Escavação mecânica 1ª categoria - base dos postes</t>
  </si>
  <si>
    <t>Concreto fck 20 - sapatas do postes (0,60x0,60x0,80)</t>
  </si>
  <si>
    <t>Forma para fundações dos postes</t>
  </si>
  <si>
    <t>Aço CA50 de 6.3 à 12.5mm - sapatas dos postes</t>
  </si>
  <si>
    <t>Kg</t>
  </si>
  <si>
    <t>Lastro de concreto - 5cm</t>
  </si>
  <si>
    <t>74074/004</t>
  </si>
  <si>
    <t>74233/001</t>
  </si>
  <si>
    <t>SERVIÇOS INICIAIS</t>
  </si>
  <si>
    <t>DIVERSOS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</si>
  <si>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</si>
  <si>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</si>
  <si>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</si>
  <si>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</si>
  <si>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</si>
  <si>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</si>
  <si>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</si>
  <si>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</si>
  <si>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</si>
  <si>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</si>
  <si>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</si>
  <si>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Valor</t>
  </si>
  <si>
    <t>VALOR TOTAL</t>
  </si>
  <si>
    <t>INSTALAÇÕES HIDROSSANITÁRIAS</t>
  </si>
  <si>
    <t>INSTALAÇÕES ELÉTRICAS</t>
  </si>
  <si>
    <t>UM</t>
  </si>
  <si>
    <t>CUSTO UNITÁRIO</t>
  </si>
  <si>
    <t>73935/002</t>
  </si>
  <si>
    <t>FITA ISOLANTE 20M</t>
  </si>
  <si>
    <t>tobias 74106/001</t>
  </si>
  <si>
    <t xml:space="preserve">REVESTIMENTOS </t>
  </si>
  <si>
    <t xml:space="preserve">ESQUADRIAS </t>
  </si>
  <si>
    <t>INSTALAÇÕES DE ESGOTO CLOACAL/PLUVIAL</t>
  </si>
  <si>
    <t>SINAPI</t>
  </si>
  <si>
    <t>CUSTO UNIT. MATERIAL C/ BDI</t>
  </si>
  <si>
    <t>CUSTO UNIT. MÃO OBRA C/ BDI</t>
  </si>
  <si>
    <t>73907/003</t>
  </si>
  <si>
    <t>73910/007</t>
  </si>
  <si>
    <t>unid</t>
  </si>
  <si>
    <t>74192/001</t>
  </si>
  <si>
    <t>74065/001</t>
  </si>
  <si>
    <t>INSTALAÇÕES DE ÁGUA FRIA</t>
  </si>
  <si>
    <t>73953/006</t>
  </si>
  <si>
    <t xml:space="preserve"> BDI 25%</t>
  </si>
  <si>
    <t>DATA: Agosto | 2021</t>
  </si>
  <si>
    <t xml:space="preserve">CÓDIGO </t>
  </si>
  <si>
    <t>Orçamento de referência: Tabela SINAPI de 13/08/2021</t>
  </si>
  <si>
    <t>EXECUÇÃO DE DEPÓSITO EM CANTEIRO DE OBRA</t>
  </si>
  <si>
    <t>GUIA (MEIO-FIO) CONCRETO, MOLDADA IN LOCO EM TRECHO RETO</t>
  </si>
  <si>
    <t>GUIA (MEIO-FIO) CONCRETO, MOLDADA IN LOCO EM TRECHO CURVO</t>
  </si>
  <si>
    <t>PAVIMENTAÇÃO ÁREA EXTERNA | RAMPA</t>
  </si>
  <si>
    <t>EXECUÇÃO E COMPACTAÇÃO DE ATERRO</t>
  </si>
  <si>
    <t>PLANTIO DE GRAMA EM PLACAS</t>
  </si>
  <si>
    <t>CORTE E DOBRA DE AÇO CA-50, DIÂMETRO DE 10,0 MM</t>
  </si>
  <si>
    <t>CORTE E DOBRA DE AÇO CA-50, DIÂMETRO DE 8,0 MM</t>
  </si>
  <si>
    <t>CORTE E DOBRA DE AÇO CA-60, DIÂMETRO DE 5,0 MM</t>
  </si>
  <si>
    <t>FABRICAÇÃO DE FÔRMA PARA VIGAS</t>
  </si>
  <si>
    <t>ESTRUTURA | VIGAS PAREDES A CONSTRUIR</t>
  </si>
  <si>
    <t>ALVENARIA DE PEDRA ARGAMASSADA</t>
  </si>
  <si>
    <t>PISO PORCELANATO | 60x60cm RETIFICADO CLASE A</t>
  </si>
  <si>
    <t xml:space="preserve">RODAPÉ | PISO PORCELANATO | 60x60cm RETIFICADO CLASE A </t>
  </si>
  <si>
    <t>PREÇOS LOCAIS</t>
  </si>
  <si>
    <t>PORTA EM FERRO PARA ABRIGO DE BOTIJÕES DE GÁS</t>
  </si>
  <si>
    <t>APLICAÇÃO DE FUNDO SELADOR ACRÍLICO EM PAREDES 1 DEMÃO</t>
  </si>
  <si>
    <t>APLICAÇÃO DE FUNDO SELADOR ACRÍLICO EM TETO 1 DEMÃO</t>
  </si>
  <si>
    <t>LIXAMENTO DE MADEIRA PARA APLICAÇÃO DE FUNDO OU PINTURA</t>
  </si>
  <si>
    <t>PINTURA FUNDO NIVELADOR ALQUÍDICO BRANCO EM MADEIRA</t>
  </si>
  <si>
    <t>BARRA DE APOIO RETA, EM ACO INOX POLIDO | COMPRIMENTO 80 CM</t>
  </si>
  <si>
    <t>PUXADOR PARA PCD | FIXADO NA PORTA</t>
  </si>
  <si>
    <t>BARRA DE APOIO RETA, EM ACO INOX POLIDO | COMPRIMENTO 60CM</t>
  </si>
  <si>
    <t>PAPELEIRA DE PAREDE</t>
  </si>
  <si>
    <t>SABONETEIRA PLASTICA TIPO DISPENSER PARA SABONETE LIQUIDO</t>
  </si>
  <si>
    <t>DRENO</t>
  </si>
  <si>
    <t>ENCHIMENTO DE BRITA PARA DRENO</t>
  </si>
  <si>
    <t>MANTA GEOTÊXTIL</t>
  </si>
  <si>
    <t xml:space="preserve">
ESCAVAÇÃO MECÂNICA E TRANSPORTE DE MATERIAL 1ª CATEGORIA
</t>
  </si>
  <si>
    <t>INSTALAÇÕES</t>
  </si>
  <si>
    <t>INSTALAÇÃO DE GÁS</t>
  </si>
  <si>
    <t>TUBO DE AÇO| DN 20 (3/4") | COM CONEXÕES | FORNECIMENTO E INSTALAÇÃO</t>
  </si>
  <si>
    <t>TORNEIRA ELETRICA DE PAREDE, BICA ALTA, PARA COZINHA, 5500 W (110/220 V)</t>
  </si>
  <si>
    <t xml:space="preserve">LUMINÁRIA SOBREPOR EM ALUMÍNIO USO EXTERNO TIPO "TARTARUGA"  | LÂMPADA  6W </t>
  </si>
  <si>
    <t>CORRIMÃO SIMPLES | DIÂMETRO EXTERNO = 1 1/2", EM AÇO GALVANIZADO</t>
  </si>
  <si>
    <t>SOLEIRA E PINGADEIRAS EM GRANITO 15CM | PORTAS | JANELAS | CHURRAQUEIRA</t>
  </si>
  <si>
    <t>GRANITO CHURRAQUEIRA FRENTE</t>
  </si>
  <si>
    <t>IMPERMEABILIZAÇÃO DE SUPERFÍCIE COM EMULSÃO ASFÁLTICA | 2 DEMÃOS | PAREDE DRENO</t>
  </si>
  <si>
    <t xml:space="preserve"> PISO INTERTRAVADO | ESPESSURA 8CM RESISTENCIA DE 35 MPA (NBR 9781), COR NATURAL</t>
  </si>
  <si>
    <t>ALVENARIA DE VEDAÇÃO DE BLOCOS CERÂMICOS |11,5X19X19CM (ESPESSURA 11,5CM)</t>
  </si>
  <si>
    <t xml:space="preserve">PORTAO DE CORRER | PAINEL LAMBRIL QUADRADO | PORTA SOCIAL | COMPLETA </t>
  </si>
  <si>
    <t>VASO C/ CAIXA ACOPLADA, ENGATES, CHICOTE METÁLICO E ASCENTO PLASTICO</t>
  </si>
  <si>
    <t>GRELHA FERRO 10MM | 20CM DE LARGURA X 3,50 DE COMPRIMENTO</t>
  </si>
  <si>
    <r>
      <t xml:space="preserve">CONCRETO FCK = 25MPA | </t>
    </r>
    <r>
      <rPr>
        <sz val="8"/>
        <rFont val="Arial Narrow"/>
        <family val="2"/>
      </rPr>
      <t>TRAÇO 1:2,3:2,7 (EM MASSA SECA DE CIMENTO/ AREIAMÉDIA/ BRITA 1) - PREPARO MECÂNICO COM BETONEIRA 400 L.</t>
    </r>
  </si>
  <si>
    <r>
      <t xml:space="preserve">CONTRAPISO INTERNO | </t>
    </r>
    <r>
      <rPr>
        <sz val="8"/>
        <rFont val="Arial Narrow"/>
        <family val="2"/>
      </rPr>
      <t>REGULARIZAÇÃO ESPESSURA 3CM</t>
    </r>
  </si>
  <si>
    <r>
      <t xml:space="preserve">CHAPISCO | </t>
    </r>
    <r>
      <rPr>
        <sz val="8"/>
        <rFont val="Arial Narrow"/>
        <family val="2"/>
      </rPr>
      <t>ALVENARIAS E ESTRUTURAS DE CONCRETO INTERNAS</t>
    </r>
  </si>
  <si>
    <r>
      <t xml:space="preserve">CHAPISCO | </t>
    </r>
    <r>
      <rPr>
        <sz val="8"/>
        <rFont val="Arial Narrow"/>
        <family val="2"/>
      </rPr>
      <t>ALVENARIA  E ESTRUTURAS DE CONCRETO DE FACHADA</t>
    </r>
  </si>
  <si>
    <r>
      <t>EMBOÇO |</t>
    </r>
    <r>
      <rPr>
        <sz val="8"/>
        <rFont val="Arial Narrow"/>
        <family val="2"/>
      </rPr>
      <t xml:space="preserve"> ALVENARIAS E ESTRUTURAS DE CONCRETO INTERNAS</t>
    </r>
  </si>
  <si>
    <r>
      <t>EMBOÇO |</t>
    </r>
    <r>
      <rPr>
        <sz val="8"/>
        <rFont val="Arial Narrow"/>
        <family val="2"/>
      </rPr>
      <t xml:space="preserve"> FACHADA COM PRESENÇA DE ABERTURAS</t>
    </r>
  </si>
  <si>
    <r>
      <t xml:space="preserve">MASSA ÚNICA | </t>
    </r>
    <r>
      <rPr>
        <sz val="8"/>
        <rFont val="Arial Narrow"/>
        <family val="2"/>
      </rPr>
      <t>ALVENARIAS E ESTRUTURAS DE CONCRETO INTERNAS E EXTERNAS</t>
    </r>
  </si>
  <si>
    <r>
      <t>REVESTIMENTO CERÂMICO |</t>
    </r>
    <r>
      <rPr>
        <sz val="8"/>
        <rFont val="Arial Narrow"/>
        <family val="2"/>
      </rPr>
      <t xml:space="preserve"> COZINHA + BANHEIRO</t>
    </r>
  </si>
  <si>
    <r>
      <t>JANELAS EM VIDRO |</t>
    </r>
    <r>
      <rPr>
        <sz val="8"/>
        <rFont val="Arial Narrow"/>
        <family val="2"/>
      </rPr>
      <t xml:space="preserve"> DIMENSÕES E SITEMA DE ABERTURA EM PROJETO</t>
    </r>
  </si>
  <si>
    <r>
      <t xml:space="preserve">PORTA DE ABRIR 90X210 | </t>
    </r>
    <r>
      <rPr>
        <sz val="8"/>
        <rFont val="Arial Narrow"/>
        <family val="2"/>
      </rPr>
      <t>COMPLETA COM FERRAGES, DOBRADIÇA E FECHADURA</t>
    </r>
  </si>
  <si>
    <r>
      <t xml:space="preserve">APLICAÇÃO MANUAL DE PINTURA | </t>
    </r>
    <r>
      <rPr>
        <sz val="8"/>
        <rFont val="Arial Narrow"/>
        <family val="2"/>
      </rPr>
      <t>TINTA  ACRÍLICA EM TETO 2 DEMÃO</t>
    </r>
  </si>
  <si>
    <r>
      <t xml:space="preserve">APLICAÇÃO MANUAL DE PINTURA | </t>
    </r>
    <r>
      <rPr>
        <sz val="8"/>
        <rFont val="Arial Narrow"/>
        <family val="2"/>
      </rPr>
      <t>TINTA ACRÍLICA EM PAREDES 2 DEMÃO</t>
    </r>
  </si>
  <si>
    <r>
      <t xml:space="preserve">PINTURA DE ESQUADRIAS DE MADEIRA | </t>
    </r>
    <r>
      <rPr>
        <sz val="8"/>
        <rFont val="Arial Narrow"/>
        <family val="2"/>
      </rPr>
      <t>TINTA ESMALTE | 2 DEMÃOS</t>
    </r>
  </si>
  <si>
    <r>
      <t>BANCADA GRANITO CINZA | 50 X 60 CM |</t>
    </r>
    <r>
      <rPr>
        <sz val="8"/>
        <rFont val="Arial Narrow"/>
        <family val="2"/>
      </rPr>
      <t xml:space="preserve"> INCL. CUBA DE EMBUTIR OVAL LOUÇA BRANCA  DIAM. 30CM CM | TORNEIRA CROMADA DE MESA | COMPLETA</t>
    </r>
  </si>
  <si>
    <r>
      <rPr>
        <sz val="10"/>
        <rFont val="Arial Narrow"/>
        <family val="2"/>
      </rPr>
      <t xml:space="preserve">REGISTROS DE GAVETA | </t>
    </r>
    <r>
      <rPr>
        <sz val="8"/>
        <rFont val="Arial Narrow"/>
        <family val="2"/>
      </rPr>
      <t>CANOPLA E ACABAMENTO CROMADO | FORNECIMENTO E INSTALAÇÃO</t>
    </r>
  </si>
  <si>
    <r>
      <t>TUBO, PVC, SOLDÁVEL | DN 25MM |</t>
    </r>
    <r>
      <rPr>
        <sz val="8"/>
        <rFont val="Arial Narrow"/>
        <family val="2"/>
      </rPr>
      <t xml:space="preserve"> COM CONEXÕES | FORNECIMENTO E INSTALAÇÃO</t>
    </r>
  </si>
  <si>
    <r>
      <t>TUBO, PVC, SOLDÁVEL | DN 32MM |</t>
    </r>
    <r>
      <rPr>
        <sz val="8"/>
        <rFont val="Arial Narrow"/>
        <family val="2"/>
      </rPr>
      <t xml:space="preserve"> COM CONEXÕES | FORNECIMENTO E INSTALAÇÃO</t>
    </r>
  </si>
  <si>
    <r>
      <t xml:space="preserve">TUBO PVC | ESGOTO PREDIAL | DN 40 MM </t>
    </r>
    <r>
      <rPr>
        <sz val="8"/>
        <rFont val="Arial Narrow"/>
        <family val="2"/>
      </rPr>
      <t>| COM CONEXÕES | FORNECIMENTO E INSTALAÇÃO</t>
    </r>
  </si>
  <si>
    <r>
      <t>TUBO PVC | ESGOTO PREDIAL | DN 100 MM |</t>
    </r>
    <r>
      <rPr>
        <sz val="8"/>
        <rFont val="Arial Narrow"/>
        <family val="2"/>
      </rPr>
      <t xml:space="preserve"> COM CONEXÕES | FORNECIMENTO E INSTALAÇÃO</t>
    </r>
  </si>
  <si>
    <r>
      <t xml:space="preserve">CAIXA SIFONADA PVC C/ GRELHA </t>
    </r>
    <r>
      <rPr>
        <sz val="8"/>
        <rFont val="Arial Narrow"/>
        <family val="2"/>
      </rPr>
      <t>| FORNECIMENTO E INSTALÇÃO</t>
    </r>
  </si>
  <si>
    <r>
      <t>CAIXA DE GORDURA |</t>
    </r>
    <r>
      <rPr>
        <sz val="8"/>
        <rFont val="Arial Narrow"/>
        <family val="2"/>
      </rPr>
      <t xml:space="preserve"> CONCRETO PRÉ-MOLDADO | DIÂM. INT. 40cm | FORNECIMENTO E INSTALAÇÃO</t>
    </r>
  </si>
  <si>
    <r>
      <t xml:space="preserve">CAIXA DE INSPEÇÃO | </t>
    </r>
    <r>
      <rPr>
        <sz val="8"/>
        <rFont val="Arial Narrow"/>
        <family val="2"/>
      </rPr>
      <t>CONCRETO PRÉ-MOLDADO | DIÂM. INT. 60cm | FORNECIMENTO E INSTALAÇÃO</t>
    </r>
  </si>
  <si>
    <r>
      <t xml:space="preserve">CAIXA COM GRELHA | </t>
    </r>
    <r>
      <rPr>
        <sz val="8"/>
        <rFont val="Arial Narrow"/>
        <family val="2"/>
      </rPr>
      <t>PLUVIAL | CONCRETO PRÉ-MOLDADO | DIÂM. INT. 60cm | FORNECIMENTO E INSTALAÇÃO</t>
    </r>
  </si>
  <si>
    <r>
      <t xml:space="preserve">TUBO DE PEAD CORRUGADO FLEXÍVEL PERFURADO </t>
    </r>
    <r>
      <rPr>
        <sz val="8"/>
        <rFont val="Arial Narrow"/>
        <family val="2"/>
      </rPr>
      <t>| DN 100 MM | FORNECIMENTO E INSTALAÇÃO</t>
    </r>
  </si>
  <si>
    <r>
      <t xml:space="preserve">CABO DE COBRE ISOLADO PVC | </t>
    </r>
    <r>
      <rPr>
        <sz val="8"/>
        <rFont val="Arial Narrow"/>
        <family val="2"/>
      </rPr>
      <t>450/750V 6MM2 RESISTENTE A CHAMA | FORNECIMENTO E INSTALAÇÃO</t>
    </r>
  </si>
  <si>
    <r>
      <t xml:space="preserve">CABO DE COBRE ISOLADO PVC | </t>
    </r>
    <r>
      <rPr>
        <sz val="8"/>
        <rFont val="Arial Narrow"/>
        <family val="2"/>
      </rPr>
      <t>450/750V 4MM2 RESISTENTE A CHAMA | FORNECIMENTO E INSTALAÇÃO</t>
    </r>
  </si>
  <si>
    <r>
      <t xml:space="preserve">CABO DE COBRE ISOLADO PVC | </t>
    </r>
    <r>
      <rPr>
        <sz val="8"/>
        <rFont val="Arial Narrow"/>
        <family val="2"/>
      </rPr>
      <t>450/750V 2,5MM2 RESISTENTE A CHAMA | FORNECIMENTO E INSTALAÇÃO</t>
    </r>
  </si>
  <si>
    <r>
      <t xml:space="preserve">INTERRUPTOR SIMPLES COM1TOMADA DE EMBUTIR 10A/250V 1 TECLA | </t>
    </r>
    <r>
      <rPr>
        <sz val="8"/>
        <rFont val="Arial Narrow"/>
        <family val="2"/>
      </rPr>
      <t>COM PLACA | FORNECIMENTO E INSTALAÇÃO</t>
    </r>
  </si>
  <si>
    <r>
      <t>INTERRUPTOR SIMPLES DE EMBUTIR 10A/250V 3 TECLAS |</t>
    </r>
    <r>
      <rPr>
        <sz val="8"/>
        <rFont val="Arial Narrow"/>
        <family val="2"/>
      </rPr>
      <t xml:space="preserve"> COM SUPORTE E PLACA | FORNECIMENTO E INSTALAÇÃO</t>
    </r>
  </si>
  <si>
    <r>
      <t xml:space="preserve">TOMADA DUPLA DE EMBUTIR 20A/250V  | </t>
    </r>
    <r>
      <rPr>
        <sz val="8"/>
        <rFont val="Arial Narrow"/>
        <family val="2"/>
      </rPr>
      <t>COM SUPORTE E PLACA | FORNECIMENTO E INSTALAÇÃO</t>
    </r>
  </si>
  <si>
    <r>
      <t xml:space="preserve">TOMADA DUPLA DE EMBUTIR 10A/250V | </t>
    </r>
    <r>
      <rPr>
        <sz val="8"/>
        <rFont val="Arial Narrow"/>
        <family val="2"/>
      </rPr>
      <t>COM SUPORTE E PLACA | FORNECIMENTO E INSTALAÇÃO</t>
    </r>
  </si>
  <si>
    <r>
      <t xml:space="preserve">TOMADA SIMPLES DE EMBUTIR 10A/250V | </t>
    </r>
    <r>
      <rPr>
        <sz val="8"/>
        <rFont val="Arial Narrow"/>
        <family val="2"/>
      </rPr>
      <t>COM SUPORTE E PLACA | FORNECIMENTO E INSTALAÇÃO</t>
    </r>
  </si>
  <si>
    <r>
      <t xml:space="preserve">TOMADA SIMPLES DE EMBUTIR 20A/250V | </t>
    </r>
    <r>
      <rPr>
        <sz val="8"/>
        <rFont val="Arial Narrow"/>
        <family val="2"/>
      </rPr>
      <t>COM SUPORTE E PLACA | FORNECIMENTO E INSTALAÇÃO</t>
    </r>
  </si>
  <si>
    <r>
      <t xml:space="preserve">DISJUNTOR BIPOLAR TIPO DIN | CORRENTE NOMINAL DE 10A </t>
    </r>
    <r>
      <rPr>
        <sz val="8"/>
        <rFont val="Arial Narrow"/>
        <family val="2"/>
      </rPr>
      <t>| FORNECIMENTO E INSTALAÇÃO</t>
    </r>
  </si>
  <si>
    <r>
      <t xml:space="preserve">DISJUNTOR BIPOLAR TIPO DIN | CORRENTE NOMINAL DE 16A </t>
    </r>
    <r>
      <rPr>
        <sz val="8"/>
        <rFont val="Arial Narrow"/>
        <family val="2"/>
      </rPr>
      <t>| FORNECIMENTO E INSTALAÇÃO</t>
    </r>
  </si>
  <si>
    <r>
      <t>DISJUNTOR BIPOLAR TIPO DIN | CORRENTE NOMINAL DE 25A</t>
    </r>
    <r>
      <rPr>
        <sz val="8"/>
        <rFont val="Arial Narrow"/>
        <family val="2"/>
      </rPr>
      <t xml:space="preserve"> | FORNECIMENTO E INSTALAÇÃO</t>
    </r>
  </si>
  <si>
    <r>
      <t xml:space="preserve">DISJUNTOR BIPOLAR TIPO DIN | CORRENTE NOMINAL DE 40A </t>
    </r>
    <r>
      <rPr>
        <sz val="8"/>
        <rFont val="Arial Narrow"/>
        <family val="2"/>
      </rPr>
      <t>| FORNECIMENTO E INSTALAÇÃO</t>
    </r>
  </si>
  <si>
    <r>
      <t xml:space="preserve">ELETRODUTO DE PVC FLEXÍVEL LEVE 3/4'' </t>
    </r>
    <r>
      <rPr>
        <sz val="8"/>
        <rFont val="Arial Narrow"/>
        <family val="2"/>
      </rPr>
      <t>| FORNECIMENTO E INSTALAÇÃO</t>
    </r>
  </si>
  <si>
    <r>
      <t xml:space="preserve">LUMINÁRIA TIPO PLAFON  COM VIDRO FOSCO, DE SOBREPOR | LÂMPADA 24W </t>
    </r>
    <r>
      <rPr>
        <sz val="8"/>
        <rFont val="Arial Narrow"/>
        <family val="2"/>
      </rPr>
      <t>| FORNECIMENTO E INSTALAÇÃO</t>
    </r>
  </si>
  <si>
    <r>
      <t xml:space="preserve"> LUMINÁRIA TIPO PLAFON, DE SOBREPOR | LÂMPADA 9W </t>
    </r>
    <r>
      <rPr>
        <sz val="8"/>
        <rFont val="Arial Narrow"/>
        <family val="2"/>
      </rPr>
      <t>| FORNECIMENTO E INSTALAÇÃO</t>
    </r>
  </si>
  <si>
    <r>
      <t>COIFA CHURRASQUEIRA</t>
    </r>
    <r>
      <rPr>
        <sz val="8"/>
        <rFont val="Arial Narrow"/>
        <family val="2"/>
      </rPr>
      <t xml:space="preserve"> | CHAPÉU | ANEL DE ACABAMENTO | COLARINHO DE VEDAÇÃO P/ TELHADO  </t>
    </r>
  </si>
  <si>
    <r>
      <t xml:space="preserve">FLUTUADOR | ESPAGUETE P/ PISCINA | </t>
    </r>
    <r>
      <rPr>
        <sz val="8"/>
        <rFont val="Arial Narrow"/>
        <family val="2"/>
      </rPr>
      <t xml:space="preserve">ESPESSURA 6MM | CORES VARIADAS | COLA PARA FIXAR | FITA ADESIVA  | FORNECIMENTO E INSTALAÇÃO
</t>
    </r>
  </si>
  <si>
    <r>
      <t>TUBO DE CONCRETO SIMPLES PARA AGUAS PLUVIAIS 200MM |</t>
    </r>
    <r>
      <rPr>
        <sz val="8"/>
        <color indexed="8"/>
        <rFont val="Arial Narrow"/>
        <family val="2"/>
      </rPr>
      <t xml:space="preserve"> CANALETA PARA GRELHA | FORNECIMENTO E INSTALAÇÃO</t>
    </r>
  </si>
  <si>
    <t>TOTAL</t>
  </si>
  <si>
    <t>ENDEREÇO:  Rua Deputado Júlio Redecker               BAIRRO: Centro</t>
  </si>
  <si>
    <t>LÂMPADA 5W | CHURRASQUEIRA</t>
  </si>
  <si>
    <t>DISCRIMINAÇÃO DO BDI</t>
  </si>
  <si>
    <t>Percentual</t>
  </si>
  <si>
    <t>Administração Central</t>
  </si>
  <si>
    <t>Seguros e Garantias</t>
  </si>
  <si>
    <t>Riscos</t>
  </si>
  <si>
    <t>Despesas Financeiras</t>
  </si>
  <si>
    <t>Lucro</t>
  </si>
  <si>
    <t>Impostos: PIS e COFINS</t>
  </si>
  <si>
    <t>Impostos: ISS (mun.)</t>
  </si>
  <si>
    <t>BDI</t>
  </si>
  <si>
    <r>
      <t xml:space="preserve">MASSA ÚNICA | </t>
    </r>
    <r>
      <rPr>
        <sz val="8"/>
        <rFont val="Arial Narrow"/>
        <family val="2"/>
      </rPr>
      <t>APLICADA MANUALMENTE EM TETO</t>
    </r>
  </si>
  <si>
    <t>ESQUADRIAS</t>
  </si>
  <si>
    <t>INSTALAÇÕES DE GÁS</t>
  </si>
  <si>
    <t>OBRA: Reformulação Porão Câmara Municipal de Tabaí</t>
  </si>
  <si>
    <r>
      <t>O</t>
    </r>
    <r>
      <rPr>
        <b/>
        <sz val="10"/>
        <rFont val="Arial Narrow"/>
        <family val="2"/>
      </rPr>
      <t>BRA: Reformulação Porão Câmara Municipal de Tabaí</t>
    </r>
  </si>
  <si>
    <t xml:space="preserve"> CRONOGRAMA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</si>
</sst>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/yy"/>
    <numFmt numFmtId="179" formatCode="#,##0.00;[Red]#,##0.00"/>
    <numFmt numFmtId="180" formatCode="_(* #,##0.00_);_(* \(#,##0.00\);_(* \-??_);_(@_)"/>
    <numFmt numFmtId="181" formatCode="_(&quot;R$ &quot;* #,##0.00_);_(&quot;R$ &quot;* \(#,##0.00\);_(&quot;R$ &quot;* \-??_);_(@_)"/>
    <numFmt numFmtId="182" formatCode="[$R$-416]\ #,##0;[Red]\-[$R$-416]\ #,##0"/>
    <numFmt numFmtId="183" formatCode="#,##0.00_ ;\-#,##0.00\ 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0.00;[Red]0.00"/>
    <numFmt numFmtId="189" formatCode="&quot;R$&quot;\ #,##0.00;[Red]&quot;R$&quot;\ #,##0.00"/>
    <numFmt numFmtId="190" formatCode="&quot;Ativar&quot;;&quot;Ativar&quot;;&quot;Desativar&quot;"/>
    <numFmt numFmtId="191" formatCode="&quot;R$&quot;\ #,##0.00"/>
  </numFmts>
  <fonts count="6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23"/>
      <name val="Arial Narrow"/>
      <family val="2"/>
    </font>
    <font>
      <sz val="10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 tint="-0.4999699890613556"/>
      <name val="Arial Narrow"/>
      <family val="2"/>
    </font>
    <font>
      <sz val="10"/>
      <color theme="0" tint="-0.4999699890613556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>
      <alignment/>
      <protection/>
    </xf>
    <xf numFmtId="0" fontId="52" fillId="30" borderId="0" applyNumberFormat="0" applyBorder="0" applyAlignment="0" applyProtection="0"/>
    <xf numFmtId="177" fontId="2" fillId="0" borderId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0" fontId="54" fillId="21" borderId="5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" fontId="2" fillId="33" borderId="0" xfId="0" applyNumberFormat="1" applyFont="1" applyFill="1" applyBorder="1" applyAlignment="1" applyProtection="1">
      <alignment horizontal="center" wrapText="1"/>
      <protection/>
    </xf>
    <xf numFmtId="180" fontId="5" fillId="0" borderId="0" xfId="53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vertical="center" wrapText="1"/>
    </xf>
    <xf numFmtId="181" fontId="5" fillId="0" borderId="0" xfId="46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center" wrapText="1"/>
    </xf>
    <xf numFmtId="180" fontId="2" fillId="0" borderId="0" xfId="53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51" applyFont="1" applyFill="1" applyBorder="1" applyAlignment="1">
      <alignment wrapText="1"/>
    </xf>
    <xf numFmtId="180" fontId="2" fillId="0" borderId="0" xfId="53" applyNumberFormat="1" applyFont="1" applyFill="1" applyBorder="1" applyAlignment="1" applyProtection="1">
      <alignment horizontal="right" vertical="top" wrapText="1"/>
      <protection/>
    </xf>
    <xf numFmtId="2" fontId="2" fillId="0" borderId="0" xfId="0" applyNumberFormat="1" applyFont="1" applyFill="1" applyBorder="1" applyAlignment="1" applyProtection="1">
      <alignment horizontal="right" wrapText="1"/>
      <protection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181" fontId="2" fillId="0" borderId="0" xfId="46" applyNumberFormat="1" applyFont="1" applyFill="1" applyBorder="1" applyAlignment="1" applyProtection="1">
      <alignment wrapText="1"/>
      <protection/>
    </xf>
    <xf numFmtId="181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5" fillId="0" borderId="0" xfId="46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0" fontId="62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46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/>
    </xf>
    <xf numFmtId="0" fontId="2" fillId="0" borderId="0" xfId="49">
      <alignment/>
      <protection/>
    </xf>
    <xf numFmtId="0" fontId="2" fillId="34" borderId="0" xfId="0" applyFont="1" applyFill="1" applyBorder="1" applyAlignment="1">
      <alignment wrapText="1"/>
    </xf>
    <xf numFmtId="0" fontId="13" fillId="35" borderId="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12" fillId="0" borderId="0" xfId="53" applyNumberFormat="1" applyFont="1" applyFill="1" applyBorder="1" applyAlignment="1" applyProtection="1">
      <alignment horizontal="left" vertical="center" wrapText="1"/>
      <protection/>
    </xf>
    <xf numFmtId="4" fontId="12" fillId="0" borderId="0" xfId="46" applyNumberFormat="1" applyFont="1" applyFill="1" applyBorder="1" applyAlignment="1" applyProtection="1">
      <alignment horizontal="left" vertical="center" wrapText="1"/>
      <protection/>
    </xf>
    <xf numFmtId="1" fontId="13" fillId="36" borderId="10" xfId="0" applyNumberFormat="1" applyFont="1" applyFill="1" applyBorder="1" applyAlignment="1">
      <alignment horizontal="left" vertical="center" wrapText="1"/>
    </xf>
    <xf numFmtId="0" fontId="63" fillId="36" borderId="0" xfId="0" applyNumberFormat="1" applyFont="1" applyFill="1" applyBorder="1" applyAlignment="1">
      <alignment horizontal="right" vertical="center" wrapText="1"/>
    </xf>
    <xf numFmtId="0" fontId="13" fillId="37" borderId="0" xfId="0" applyFont="1" applyFill="1" applyBorder="1" applyAlignment="1">
      <alignment horizontal="left" vertical="center" wrapText="1"/>
    </xf>
    <xf numFmtId="4" fontId="63" fillId="37" borderId="0" xfId="53" applyNumberFormat="1" applyFont="1" applyFill="1" applyBorder="1" applyAlignment="1" applyProtection="1">
      <alignment horizontal="left" vertical="center" wrapText="1"/>
      <protection/>
    </xf>
    <xf numFmtId="4" fontId="13" fillId="37" borderId="0" xfId="0" applyNumberFormat="1" applyFont="1" applyFill="1" applyBorder="1" applyAlignment="1">
      <alignment horizontal="left" vertical="center" wrapText="1"/>
    </xf>
    <xf numFmtId="4" fontId="63" fillId="37" borderId="0" xfId="0" applyNumberFormat="1" applyFont="1" applyFill="1" applyBorder="1" applyAlignment="1">
      <alignment horizontal="left" vertical="center" wrapText="1"/>
    </xf>
    <xf numFmtId="4" fontId="12" fillId="37" borderId="0" xfId="0" applyNumberFormat="1" applyFont="1" applyFill="1" applyBorder="1" applyAlignment="1">
      <alignment horizontal="left" vertical="center" wrapText="1"/>
    </xf>
    <xf numFmtId="4" fontId="12" fillId="37" borderId="0" xfId="53" applyNumberFormat="1" applyFont="1" applyFill="1" applyBorder="1" applyAlignment="1" applyProtection="1">
      <alignment horizontal="left" vertical="center" wrapText="1"/>
      <protection/>
    </xf>
    <xf numFmtId="4" fontId="12" fillId="37" borderId="0" xfId="46" applyNumberFormat="1" applyFont="1" applyFill="1" applyBorder="1" applyAlignment="1" applyProtection="1">
      <alignment horizontal="left" vertical="center" wrapText="1"/>
      <protection/>
    </xf>
    <xf numFmtId="0" fontId="64" fillId="0" borderId="0" xfId="0" applyNumberFormat="1" applyFont="1" applyFill="1" applyBorder="1" applyAlignment="1">
      <alignment horizontal="right" vertical="center" wrapText="1"/>
    </xf>
    <xf numFmtId="0" fontId="12" fillId="37" borderId="0" xfId="0" applyFont="1" applyFill="1" applyBorder="1" applyAlignment="1">
      <alignment horizontal="left" vertical="center" wrapText="1"/>
    </xf>
    <xf numFmtId="4" fontId="64" fillId="37" borderId="0" xfId="53" applyNumberFormat="1" applyFont="1" applyFill="1" applyBorder="1" applyAlignment="1" applyProtection="1">
      <alignment horizontal="left" vertical="center" wrapText="1"/>
      <protection/>
    </xf>
    <xf numFmtId="4" fontId="64" fillId="37" borderId="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Border="1" applyAlignment="1">
      <alignment horizontal="left" vertical="center"/>
    </xf>
    <xf numFmtId="4" fontId="64" fillId="37" borderId="0" xfId="53" applyNumberFormat="1" applyFont="1" applyFill="1" applyBorder="1" applyAlignment="1" applyProtection="1">
      <alignment horizontal="left" vertical="center"/>
      <protection/>
    </xf>
    <xf numFmtId="4" fontId="12" fillId="37" borderId="0" xfId="0" applyNumberFormat="1" applyFont="1" applyFill="1" applyBorder="1" applyAlignment="1">
      <alignment horizontal="left" vertical="center"/>
    </xf>
    <xf numFmtId="4" fontId="64" fillId="37" borderId="0" xfId="0" applyNumberFormat="1" applyFont="1" applyFill="1" applyBorder="1" applyAlignment="1">
      <alignment horizontal="left" vertical="center"/>
    </xf>
    <xf numFmtId="4" fontId="12" fillId="37" borderId="0" xfId="53" applyNumberFormat="1" applyFont="1" applyFill="1" applyBorder="1" applyAlignment="1" applyProtection="1">
      <alignment horizontal="left" vertical="center"/>
      <protection/>
    </xf>
    <xf numFmtId="4" fontId="12" fillId="37" borderId="0" xfId="46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left" vertical="center" wrapText="1"/>
    </xf>
    <xf numFmtId="4" fontId="12" fillId="34" borderId="0" xfId="53" applyNumberFormat="1" applyFont="1" applyFill="1" applyBorder="1" applyAlignment="1" applyProtection="1">
      <alignment horizontal="left" vertical="center" wrapText="1"/>
      <protection/>
    </xf>
    <xf numFmtId="4" fontId="12" fillId="34" borderId="0" xfId="0" applyNumberFormat="1" applyFont="1" applyFill="1" applyBorder="1" applyAlignment="1">
      <alignment horizontal="left" vertical="center" wrapText="1"/>
    </xf>
    <xf numFmtId="4" fontId="12" fillId="34" borderId="0" xfId="46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0" xfId="46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4" fontId="16" fillId="0" borderId="0" xfId="53" applyNumberFormat="1" applyFont="1" applyFill="1" applyBorder="1" applyAlignment="1">
      <alignment horizontal="left" vertical="center"/>
    </xf>
    <xf numFmtId="4" fontId="16" fillId="0" borderId="0" xfId="53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 wrapText="1"/>
    </xf>
    <xf numFmtId="177" fontId="2" fillId="0" borderId="0" xfId="46" applyBorder="1" applyAlignment="1">
      <alignment wrapText="1"/>
    </xf>
    <xf numFmtId="177" fontId="2" fillId="0" borderId="0" xfId="46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10" fontId="0" fillId="0" borderId="15" xfId="0" applyNumberForma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9" fontId="5" fillId="0" borderId="17" xfId="51" applyNumberFormat="1" applyFont="1" applyBorder="1" applyAlignment="1">
      <alignment horizontal="center" wrapText="1"/>
    </xf>
    <xf numFmtId="0" fontId="2" fillId="0" borderId="0" xfId="49" applyBorder="1">
      <alignment/>
      <protection/>
    </xf>
    <xf numFmtId="0" fontId="22" fillId="0" borderId="0" xfId="44" applyFont="1" applyBorder="1">
      <alignment/>
      <protection/>
    </xf>
    <xf numFmtId="4" fontId="22" fillId="0" borderId="0" xfId="44" applyNumberFormat="1" applyFont="1" applyBorder="1" applyAlignment="1">
      <alignment horizontal="left"/>
      <protection/>
    </xf>
    <xf numFmtId="0" fontId="14" fillId="0" borderId="0" xfId="44" applyFont="1" applyBorder="1">
      <alignment/>
      <protection/>
    </xf>
    <xf numFmtId="4" fontId="14" fillId="0" borderId="0" xfId="44" applyNumberFormat="1" applyFont="1" applyBorder="1" applyAlignment="1">
      <alignment horizontal="left" vertical="center"/>
      <protection/>
    </xf>
    <xf numFmtId="0" fontId="12" fillId="0" borderId="0" xfId="49" applyFont="1" applyBorder="1">
      <alignment/>
      <protection/>
    </xf>
    <xf numFmtId="0" fontId="12" fillId="0" borderId="0" xfId="49" applyFont="1" applyBorder="1" applyAlignment="1">
      <alignment horizontal="left"/>
      <protection/>
    </xf>
    <xf numFmtId="4" fontId="12" fillId="0" borderId="0" xfId="49" applyNumberFormat="1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12" fillId="0" borderId="0" xfId="49" applyFont="1" applyBorder="1" applyAlignment="1">
      <alignment horizontal="left" vertical="top" wrapText="1"/>
      <protection/>
    </xf>
    <xf numFmtId="0" fontId="13" fillId="34" borderId="0" xfId="0" applyNumberFormat="1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4" fontId="19" fillId="35" borderId="19" xfId="0" applyNumberFormat="1" applyFont="1" applyFill="1" applyBorder="1" applyAlignment="1">
      <alignment horizontal="left"/>
    </xf>
    <xf numFmtId="1" fontId="13" fillId="35" borderId="18" xfId="0" applyNumberFormat="1" applyFont="1" applyFill="1" applyBorder="1" applyAlignment="1">
      <alignment horizontal="left" vertical="center" wrapText="1"/>
    </xf>
    <xf numFmtId="0" fontId="63" fillId="35" borderId="19" xfId="0" applyNumberFormat="1" applyFont="1" applyFill="1" applyBorder="1" applyAlignment="1">
      <alignment horizontal="right" vertical="center" wrapText="1"/>
    </xf>
    <xf numFmtId="0" fontId="13" fillId="35" borderId="19" xfId="0" applyFont="1" applyFill="1" applyBorder="1" applyAlignment="1">
      <alignment horizontal="left" vertical="center" wrapText="1"/>
    </xf>
    <xf numFmtId="4" fontId="12" fillId="35" borderId="19" xfId="53" applyNumberFormat="1" applyFont="1" applyFill="1" applyBorder="1" applyAlignment="1" applyProtection="1">
      <alignment horizontal="left" vertical="center" wrapText="1"/>
      <protection/>
    </xf>
    <xf numFmtId="4" fontId="12" fillId="35" borderId="19" xfId="0" applyNumberFormat="1" applyFont="1" applyFill="1" applyBorder="1" applyAlignment="1">
      <alignment horizontal="left" vertical="center" wrapText="1"/>
    </xf>
    <xf numFmtId="4" fontId="12" fillId="35" borderId="19" xfId="46" applyNumberFormat="1" applyFont="1" applyFill="1" applyBorder="1" applyAlignment="1" applyProtection="1">
      <alignment horizontal="left" vertical="center" wrapText="1"/>
      <protection/>
    </xf>
    <xf numFmtId="4" fontId="63" fillId="35" borderId="19" xfId="53" applyNumberFormat="1" applyFont="1" applyFill="1" applyBorder="1" applyAlignment="1" applyProtection="1">
      <alignment horizontal="left" vertical="center" wrapText="1"/>
      <protection/>
    </xf>
    <xf numFmtId="4" fontId="64" fillId="35" borderId="19" xfId="0" applyNumberFormat="1" applyFont="1" applyFill="1" applyBorder="1" applyAlignment="1">
      <alignment horizontal="left" vertical="center" wrapText="1"/>
    </xf>
    <xf numFmtId="0" fontId="13" fillId="35" borderId="19" xfId="0" applyNumberFormat="1" applyFont="1" applyFill="1" applyBorder="1" applyAlignment="1">
      <alignment horizontal="right" vertical="center" wrapText="1"/>
    </xf>
    <xf numFmtId="4" fontId="17" fillId="35" borderId="19" xfId="53" applyNumberFormat="1" applyFont="1" applyFill="1" applyBorder="1" applyAlignment="1">
      <alignment horizontal="left" vertical="center" wrapText="1"/>
    </xf>
    <xf numFmtId="0" fontId="13" fillId="35" borderId="19" xfId="49" applyFont="1" applyFill="1" applyBorder="1">
      <alignment/>
      <protection/>
    </xf>
    <xf numFmtId="0" fontId="13" fillId="35" borderId="18" xfId="49" applyFont="1" applyFill="1" applyBorder="1" applyAlignment="1">
      <alignment horizontal="left"/>
      <protection/>
    </xf>
    <xf numFmtId="4" fontId="13" fillId="35" borderId="19" xfId="49" applyNumberFormat="1" applyFont="1" applyFill="1" applyBorder="1" applyAlignment="1">
      <alignment horizontal="left"/>
      <protection/>
    </xf>
    <xf numFmtId="4" fontId="64" fillId="35" borderId="19" xfId="53" applyNumberFormat="1" applyFont="1" applyFill="1" applyBorder="1" applyAlignment="1" applyProtection="1">
      <alignment horizontal="left" vertical="center" wrapText="1"/>
      <protection/>
    </xf>
    <xf numFmtId="1" fontId="12" fillId="35" borderId="18" xfId="0" applyNumberFormat="1" applyFont="1" applyFill="1" applyBorder="1" applyAlignment="1">
      <alignment horizontal="left" vertical="center" wrapText="1"/>
    </xf>
    <xf numFmtId="0" fontId="16" fillId="35" borderId="19" xfId="0" applyFont="1" applyFill="1" applyBorder="1" applyAlignment="1">
      <alignment horizontal="right" vertical="center" wrapText="1"/>
    </xf>
    <xf numFmtId="0" fontId="17" fillId="35" borderId="19" xfId="0" applyFont="1" applyFill="1" applyBorder="1" applyAlignment="1">
      <alignment vertical="center" wrapText="1"/>
    </xf>
    <xf numFmtId="4" fontId="16" fillId="35" borderId="19" xfId="53" applyNumberFormat="1" applyFont="1" applyFill="1" applyBorder="1" applyAlignment="1">
      <alignment horizontal="left" vertical="center"/>
    </xf>
    <xf numFmtId="4" fontId="12" fillId="35" borderId="19" xfId="0" applyNumberFormat="1" applyFont="1" applyFill="1" applyBorder="1" applyAlignment="1">
      <alignment horizontal="left" vertical="center"/>
    </xf>
    <xf numFmtId="4" fontId="16" fillId="35" borderId="19" xfId="53" applyNumberFormat="1" applyFont="1" applyFill="1" applyBorder="1" applyAlignment="1">
      <alignment horizontal="left" vertical="center" wrapText="1"/>
    </xf>
    <xf numFmtId="4" fontId="12" fillId="35" borderId="19" xfId="53" applyNumberFormat="1" applyFont="1" applyFill="1" applyBorder="1" applyAlignment="1" applyProtection="1">
      <alignment horizontal="left" vertical="center"/>
      <protection/>
    </xf>
    <xf numFmtId="4" fontId="12" fillId="35" borderId="19" xfId="46" applyNumberFormat="1" applyFont="1" applyFill="1" applyBorder="1" applyAlignment="1" applyProtection="1">
      <alignment horizontal="left" vertical="center"/>
      <protection/>
    </xf>
    <xf numFmtId="4" fontId="13" fillId="35" borderId="19" xfId="0" applyNumberFormat="1" applyFont="1" applyFill="1" applyBorder="1" applyAlignment="1">
      <alignment horizontal="left" vertical="center" wrapText="1"/>
    </xf>
    <xf numFmtId="4" fontId="63" fillId="35" borderId="19" xfId="0" applyNumberFormat="1" applyFont="1" applyFill="1" applyBorder="1" applyAlignment="1">
      <alignment horizontal="left" vertical="center" wrapText="1"/>
    </xf>
    <xf numFmtId="0" fontId="14" fillId="35" borderId="18" xfId="44" applyFont="1" applyFill="1" applyBorder="1">
      <alignment/>
      <protection/>
    </xf>
    <xf numFmtId="0" fontId="14" fillId="35" borderId="19" xfId="44" applyFont="1" applyFill="1" applyBorder="1">
      <alignment/>
      <protection/>
    </xf>
    <xf numFmtId="0" fontId="21" fillId="35" borderId="19" xfId="44" applyFont="1" applyFill="1" applyBorder="1">
      <alignment/>
      <protection/>
    </xf>
    <xf numFmtId="4" fontId="14" fillId="35" borderId="19" xfId="44" applyNumberFormat="1" applyFont="1" applyFill="1" applyBorder="1" applyAlignment="1">
      <alignment horizontal="left"/>
      <protection/>
    </xf>
    <xf numFmtId="0" fontId="12" fillId="35" borderId="20" xfId="49" applyFont="1" applyFill="1" applyBorder="1">
      <alignment/>
      <protection/>
    </xf>
    <xf numFmtId="0" fontId="13" fillId="35" borderId="21" xfId="0" applyNumberFormat="1" applyFont="1" applyFill="1" applyBorder="1" applyAlignment="1">
      <alignment horizontal="right" vertical="center" wrapText="1"/>
    </xf>
    <xf numFmtId="0" fontId="13" fillId="35" borderId="21" xfId="0" applyFont="1" applyFill="1" applyBorder="1" applyAlignment="1">
      <alignment horizontal="left" vertical="center" wrapText="1"/>
    </xf>
    <xf numFmtId="4" fontId="12" fillId="35" borderId="21" xfId="53" applyNumberFormat="1" applyFont="1" applyFill="1" applyBorder="1" applyAlignment="1" applyProtection="1">
      <alignment horizontal="center" vertical="center" wrapText="1"/>
      <protection/>
    </xf>
    <xf numFmtId="2" fontId="12" fillId="35" borderId="21" xfId="0" applyNumberFormat="1" applyFont="1" applyFill="1" applyBorder="1" applyAlignment="1">
      <alignment horizontal="center" vertical="center" wrapText="1"/>
    </xf>
    <xf numFmtId="4" fontId="12" fillId="35" borderId="21" xfId="0" applyNumberFormat="1" applyFont="1" applyFill="1" applyBorder="1" applyAlignment="1">
      <alignment horizontal="center" vertical="center" wrapText="1"/>
    </xf>
    <xf numFmtId="4" fontId="12" fillId="35" borderId="21" xfId="53" applyNumberFormat="1" applyFont="1" applyFill="1" applyBorder="1" applyAlignment="1" applyProtection="1">
      <alignment horizontal="right" vertical="center" wrapText="1"/>
      <protection/>
    </xf>
    <xf numFmtId="4" fontId="13" fillId="35" borderId="21" xfId="53" applyNumberFormat="1" applyFont="1" applyFill="1" applyBorder="1" applyAlignment="1" applyProtection="1">
      <alignment horizontal="left" vertical="center" wrapText="1"/>
      <protection/>
    </xf>
    <xf numFmtId="4" fontId="13" fillId="35" borderId="21" xfId="46" applyNumberFormat="1" applyFont="1" applyFill="1" applyBorder="1" applyAlignment="1" applyProtection="1">
      <alignment horizontal="right" vertical="center" wrapText="1"/>
      <protection/>
    </xf>
    <xf numFmtId="0" fontId="12" fillId="35" borderId="22" xfId="49" applyFont="1" applyFill="1" applyBorder="1">
      <alignment/>
      <protection/>
    </xf>
    <xf numFmtId="0" fontId="12" fillId="35" borderId="23" xfId="49" applyFont="1" applyFill="1" applyBorder="1">
      <alignment/>
      <protection/>
    </xf>
    <xf numFmtId="0" fontId="13" fillId="35" borderId="24" xfId="0" applyNumberFormat="1" applyFont="1" applyFill="1" applyBorder="1" applyAlignment="1">
      <alignment horizontal="right" vertical="center" wrapText="1"/>
    </xf>
    <xf numFmtId="0" fontId="13" fillId="35" borderId="24" xfId="0" applyFont="1" applyFill="1" applyBorder="1" applyAlignment="1">
      <alignment horizontal="left" vertical="center" wrapText="1"/>
    </xf>
    <xf numFmtId="4" fontId="13" fillId="35" borderId="24" xfId="53" applyNumberFormat="1" applyFont="1" applyFill="1" applyBorder="1" applyAlignment="1" applyProtection="1">
      <alignment horizontal="center" vertical="center" wrapText="1"/>
      <protection/>
    </xf>
    <xf numFmtId="2" fontId="13" fillId="35" borderId="24" xfId="0" applyNumberFormat="1" applyFont="1" applyFill="1" applyBorder="1" applyAlignment="1">
      <alignment horizontal="center" vertical="center" wrapText="1"/>
    </xf>
    <xf numFmtId="4" fontId="13" fillId="35" borderId="24" xfId="0" applyNumberFormat="1" applyFont="1" applyFill="1" applyBorder="1" applyAlignment="1">
      <alignment horizontal="center" vertical="center" wrapText="1"/>
    </xf>
    <xf numFmtId="4" fontId="13" fillId="35" borderId="24" xfId="53" applyNumberFormat="1" applyFont="1" applyFill="1" applyBorder="1" applyAlignment="1" applyProtection="1">
      <alignment horizontal="right" vertical="center" wrapText="1"/>
      <protection/>
    </xf>
    <xf numFmtId="4" fontId="13" fillId="35" borderId="24" xfId="53" applyNumberFormat="1" applyFont="1" applyFill="1" applyBorder="1" applyAlignment="1" applyProtection="1">
      <alignment horizontal="left" vertical="center" wrapText="1"/>
      <protection/>
    </xf>
    <xf numFmtId="4" fontId="13" fillId="35" borderId="24" xfId="46" applyNumberFormat="1" applyFont="1" applyFill="1" applyBorder="1" applyAlignment="1" applyProtection="1">
      <alignment horizontal="right" vertical="center" wrapText="1"/>
      <protection/>
    </xf>
    <xf numFmtId="0" fontId="12" fillId="35" borderId="25" xfId="49" applyFont="1" applyFill="1" applyBorder="1">
      <alignment/>
      <protection/>
    </xf>
    <xf numFmtId="0" fontId="12" fillId="0" borderId="10" xfId="49" applyFont="1" applyBorder="1">
      <alignment/>
      <protection/>
    </xf>
    <xf numFmtId="0" fontId="12" fillId="0" borderId="10" xfId="49" applyFont="1" applyBorder="1" applyAlignment="1">
      <alignment horizontal="left"/>
      <protection/>
    </xf>
    <xf numFmtId="1" fontId="13" fillId="34" borderId="10" xfId="0" applyNumberFormat="1" applyFont="1" applyFill="1" applyBorder="1" applyAlignment="1">
      <alignment vertical="center" wrapText="1"/>
    </xf>
    <xf numFmtId="177" fontId="5" fillId="0" borderId="0" xfId="46" applyFont="1" applyFill="1" applyBorder="1" applyAlignment="1">
      <alignment horizontal="center" wrapText="1"/>
    </xf>
    <xf numFmtId="177" fontId="23" fillId="0" borderId="0" xfId="46" applyFont="1" applyFill="1" applyBorder="1" applyAlignment="1">
      <alignment horizontal="left" wrapText="1"/>
    </xf>
    <xf numFmtId="177" fontId="23" fillId="0" borderId="0" xfId="46" applyFont="1" applyFill="1" applyBorder="1" applyAlignment="1">
      <alignment horizontal="center" wrapText="1"/>
    </xf>
    <xf numFmtId="177" fontId="23" fillId="0" borderId="0" xfId="46" applyFont="1" applyFill="1" applyBorder="1" applyAlignment="1">
      <alignment wrapText="1"/>
    </xf>
    <xf numFmtId="177" fontId="23" fillId="0" borderId="0" xfId="46" applyFont="1" applyFill="1" applyBorder="1" applyAlignment="1" applyProtection="1">
      <alignment wrapText="1"/>
      <protection/>
    </xf>
    <xf numFmtId="177" fontId="23" fillId="0" borderId="0" xfId="46" applyFont="1" applyBorder="1" applyAlignment="1">
      <alignment horizontal="center" wrapText="1"/>
    </xf>
    <xf numFmtId="177" fontId="23" fillId="0" borderId="0" xfId="46" applyFont="1" applyFill="1" applyBorder="1" applyAlignment="1">
      <alignment horizontal="right" wrapText="1"/>
    </xf>
    <xf numFmtId="4" fontId="12" fillId="0" borderId="11" xfId="49" applyNumberFormat="1" applyFont="1" applyBorder="1" applyAlignment="1">
      <alignment horizontal="left"/>
      <protection/>
    </xf>
    <xf numFmtId="191" fontId="20" fillId="35" borderId="26" xfId="0" applyNumberFormat="1" applyFont="1" applyFill="1" applyBorder="1" applyAlignment="1">
      <alignment horizontal="left"/>
    </xf>
    <xf numFmtId="191" fontId="20" fillId="35" borderId="27" xfId="49" applyNumberFormat="1" applyFont="1" applyFill="1" applyBorder="1">
      <alignment/>
      <protection/>
    </xf>
    <xf numFmtId="4" fontId="12" fillId="35" borderId="28" xfId="49" applyNumberFormat="1" applyFont="1" applyFill="1" applyBorder="1" applyAlignment="1">
      <alignment horizontal="left"/>
      <protection/>
    </xf>
    <xf numFmtId="177" fontId="13" fillId="38" borderId="29" xfId="46" applyFont="1" applyFill="1" applyBorder="1" applyAlignment="1">
      <alignment horizontal="center" vertical="center"/>
    </xf>
    <xf numFmtId="177" fontId="13" fillId="38" borderId="19" xfId="46" applyFont="1" applyFill="1" applyBorder="1" applyAlignment="1" applyProtection="1">
      <alignment horizontal="center" vertical="center"/>
      <protection/>
    </xf>
    <xf numFmtId="177" fontId="13" fillId="38" borderId="29" xfId="46" applyFont="1" applyFill="1" applyBorder="1" applyAlignment="1">
      <alignment horizontal="center" vertical="center" wrapText="1"/>
    </xf>
    <xf numFmtId="177" fontId="13" fillId="38" borderId="29" xfId="46" applyFont="1" applyFill="1" applyBorder="1" applyAlignment="1" applyProtection="1">
      <alignment horizontal="center" vertical="center" wrapText="1"/>
      <protection/>
    </xf>
    <xf numFmtId="4" fontId="12" fillId="35" borderId="21" xfId="0" applyNumberFormat="1" applyFont="1" applyFill="1" applyBorder="1" applyAlignment="1">
      <alignment horizontal="left" vertical="center" wrapText="1"/>
    </xf>
    <xf numFmtId="1" fontId="12" fillId="35" borderId="20" xfId="0" applyNumberFormat="1" applyFont="1" applyFill="1" applyBorder="1" applyAlignment="1">
      <alignment horizontal="left" vertical="top" wrapText="1"/>
    </xf>
    <xf numFmtId="0" fontId="12" fillId="35" borderId="21" xfId="49" applyFont="1" applyFill="1" applyBorder="1">
      <alignment/>
      <protection/>
    </xf>
    <xf numFmtId="4" fontId="12" fillId="35" borderId="21" xfId="49" applyNumberFormat="1" applyFont="1" applyFill="1" applyBorder="1" applyAlignment="1">
      <alignment horizontal="left"/>
      <protection/>
    </xf>
    <xf numFmtId="4" fontId="12" fillId="35" borderId="21" xfId="53" applyNumberFormat="1" applyFont="1" applyFill="1" applyBorder="1" applyAlignment="1" applyProtection="1">
      <alignment horizontal="left" vertical="center" wrapText="1"/>
      <protection/>
    </xf>
    <xf numFmtId="4" fontId="12" fillId="35" borderId="21" xfId="46" applyNumberFormat="1" applyFont="1" applyFill="1" applyBorder="1" applyAlignment="1" applyProtection="1">
      <alignment horizontal="left" vertical="center" wrapText="1"/>
      <protection/>
    </xf>
    <xf numFmtId="4" fontId="12" fillId="35" borderId="22" xfId="49" applyNumberFormat="1" applyFont="1" applyFill="1" applyBorder="1" applyAlignment="1">
      <alignment horizontal="center" vertical="center"/>
      <protection/>
    </xf>
    <xf numFmtId="1" fontId="12" fillId="34" borderId="20" xfId="0" applyNumberFormat="1" applyFont="1" applyFill="1" applyBorder="1" applyAlignment="1">
      <alignment horizontal="left" vertical="top" wrapText="1"/>
    </xf>
    <xf numFmtId="0" fontId="12" fillId="34" borderId="21" xfId="49" applyFont="1" applyFill="1" applyBorder="1">
      <alignment/>
      <protection/>
    </xf>
    <xf numFmtId="4" fontId="12" fillId="34" borderId="21" xfId="49" applyNumberFormat="1" applyFont="1" applyFill="1" applyBorder="1" applyAlignment="1">
      <alignment horizontal="left"/>
      <protection/>
    </xf>
    <xf numFmtId="4" fontId="12" fillId="34" borderId="21" xfId="0" applyNumberFormat="1" applyFont="1" applyFill="1" applyBorder="1" applyAlignment="1">
      <alignment horizontal="left" vertical="center" wrapText="1"/>
    </xf>
    <xf numFmtId="4" fontId="12" fillId="34" borderId="21" xfId="53" applyNumberFormat="1" applyFont="1" applyFill="1" applyBorder="1" applyAlignment="1" applyProtection="1">
      <alignment horizontal="left" vertical="center" wrapText="1"/>
      <protection/>
    </xf>
    <xf numFmtId="4" fontId="12" fillId="34" borderId="21" xfId="46" applyNumberFormat="1" applyFont="1" applyFill="1" applyBorder="1" applyAlignment="1" applyProtection="1">
      <alignment horizontal="left" vertical="center" wrapText="1"/>
      <protection/>
    </xf>
    <xf numFmtId="4" fontId="12" fillId="34" borderId="22" xfId="49" applyNumberFormat="1" applyFont="1" applyFill="1" applyBorder="1" applyAlignment="1">
      <alignment horizontal="center" vertical="center"/>
      <protection/>
    </xf>
    <xf numFmtId="4" fontId="12" fillId="34" borderId="0" xfId="49" applyNumberFormat="1" applyFont="1" applyFill="1" applyBorder="1" applyAlignment="1">
      <alignment horizontal="left"/>
      <protection/>
    </xf>
    <xf numFmtId="4" fontId="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89" fontId="12" fillId="0" borderId="0" xfId="49" applyNumberFormat="1" applyFont="1" applyBorder="1">
      <alignment/>
      <protection/>
    </xf>
    <xf numFmtId="189" fontId="12" fillId="0" borderId="11" xfId="49" applyNumberFormat="1" applyFont="1" applyBorder="1">
      <alignment/>
      <protection/>
    </xf>
    <xf numFmtId="179" fontId="12" fillId="0" borderId="0" xfId="49" applyNumberFormat="1" applyFont="1" applyBorder="1">
      <alignment/>
      <protection/>
    </xf>
    <xf numFmtId="0" fontId="22" fillId="0" borderId="10" xfId="44" applyFont="1" applyBorder="1" applyAlignment="1">
      <alignment horizontal="left"/>
      <protection/>
    </xf>
    <xf numFmtId="0" fontId="22" fillId="0" borderId="10" xfId="44" applyFont="1" applyBorder="1" applyAlignment="1">
      <alignment horizontal="left" vertical="center"/>
      <protection/>
    </xf>
    <xf numFmtId="189" fontId="10" fillId="0" borderId="0" xfId="0" applyNumberFormat="1" applyFont="1" applyFill="1" applyAlignment="1">
      <alignment/>
    </xf>
    <xf numFmtId="189" fontId="10" fillId="0" borderId="0" xfId="0" applyNumberFormat="1" applyFont="1" applyFill="1" applyAlignment="1">
      <alignment horizontal="right"/>
    </xf>
    <xf numFmtId="0" fontId="13" fillId="38" borderId="15" xfId="49" applyFont="1" applyFill="1" applyBorder="1" applyAlignment="1">
      <alignment horizontal="center"/>
      <protection/>
    </xf>
    <xf numFmtId="0" fontId="24" fillId="35" borderId="18" xfId="49" applyFont="1" applyFill="1" applyBorder="1" applyAlignment="1">
      <alignment horizontal="right"/>
      <protection/>
    </xf>
    <xf numFmtId="189" fontId="24" fillId="35" borderId="19" xfId="49" applyNumberFormat="1" applyFont="1" applyFill="1" applyBorder="1">
      <alignment/>
      <protection/>
    </xf>
    <xf numFmtId="0" fontId="25" fillId="35" borderId="19" xfId="49" applyFont="1" applyFill="1" applyBorder="1">
      <alignment/>
      <protection/>
    </xf>
    <xf numFmtId="189" fontId="24" fillId="35" borderId="28" xfId="49" applyNumberFormat="1" applyFont="1" applyFill="1" applyBorder="1">
      <alignment/>
      <protection/>
    </xf>
    <xf numFmtId="0" fontId="20" fillId="35" borderId="19" xfId="0" applyFont="1" applyFill="1" applyBorder="1" applyAlignment="1">
      <alignment horizontal="right"/>
    </xf>
    <xf numFmtId="0" fontId="13" fillId="38" borderId="30" xfId="49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0" fontId="2" fillId="0" borderId="0" xfId="49">
      <alignment/>
      <protection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9" fontId="5" fillId="0" borderId="0" xfId="51" applyFont="1" applyFill="1" applyBorder="1" applyAlignment="1">
      <alignment horizontal="center" wrapText="1"/>
    </xf>
    <xf numFmtId="177" fontId="23" fillId="0" borderId="0" xfId="46" applyFont="1" applyFill="1" applyBorder="1" applyAlignment="1">
      <alignment horizontal="left" wrapText="1"/>
    </xf>
    <xf numFmtId="177" fontId="2" fillId="0" borderId="0" xfId="46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38" borderId="31" xfId="49" applyFont="1" applyFill="1" applyBorder="1" applyAlignment="1">
      <alignment horizontal="center"/>
      <protection/>
    </xf>
    <xf numFmtId="0" fontId="13" fillId="38" borderId="30" xfId="4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 wrapText="1"/>
    </xf>
    <xf numFmtId="177" fontId="5" fillId="0" borderId="0" xfId="46" applyFont="1" applyFill="1" applyBorder="1" applyAlignment="1">
      <alignment horizontal="left" wrapText="1"/>
    </xf>
    <xf numFmtId="177" fontId="13" fillId="0" borderId="0" xfId="46" applyFont="1" applyFill="1" applyBorder="1" applyAlignment="1">
      <alignment horizontal="left" wrapText="1"/>
    </xf>
    <xf numFmtId="0" fontId="13" fillId="38" borderId="13" xfId="49" applyFont="1" applyFill="1" applyBorder="1" applyAlignment="1">
      <alignment horizontal="center"/>
      <protection/>
    </xf>
    <xf numFmtId="0" fontId="13" fillId="38" borderId="12" xfId="49" applyFont="1" applyFill="1" applyBorder="1" applyAlignment="1">
      <alignment horizontal="center"/>
      <protection/>
    </xf>
    <xf numFmtId="0" fontId="13" fillId="38" borderId="14" xfId="4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3</xdr:col>
      <xdr:colOff>4543425</xdr:colOff>
      <xdr:row>0</xdr:row>
      <xdr:rowOff>1352550</xdr:rowOff>
    </xdr:to>
    <xdr:pic>
      <xdr:nvPicPr>
        <xdr:cNvPr id="1" name="Imagem 6" descr="logo folha orçamen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600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127</xdr:row>
      <xdr:rowOff>0</xdr:rowOff>
    </xdr:from>
    <xdr:to>
      <xdr:col>11</xdr:col>
      <xdr:colOff>419100</xdr:colOff>
      <xdr:row>129</xdr:row>
      <xdr:rowOff>152400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39100" y="23602950"/>
          <a:ext cx="3076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1409700</xdr:colOff>
      <xdr:row>8</xdr:row>
      <xdr:rowOff>9525</xdr:rowOff>
    </xdr:to>
    <xdr:pic>
      <xdr:nvPicPr>
        <xdr:cNvPr id="1" name="Imagem 3" descr="logo folh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200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60" workbookViewId="0" topLeftCell="B4">
      <selection activeCell="G10" sqref="G10"/>
    </sheetView>
  </sheetViews>
  <sheetFormatPr defaultColWidth="11.5" defaultRowHeight="12.75"/>
  <cols>
    <col min="1" max="1" width="20.33203125" style="4" hidden="1" customWidth="1"/>
    <col min="2" max="2" width="18.5" style="12" customWidth="1"/>
    <col min="3" max="3" width="30" style="2" hidden="1" customWidth="1"/>
    <col min="4" max="4" width="97.5" style="4" customWidth="1"/>
    <col min="5" max="5" width="7.83203125" style="11" customWidth="1"/>
    <col min="6" max="6" width="5.83203125" style="6" customWidth="1"/>
    <col min="7" max="7" width="9.66015625" style="11" customWidth="1"/>
    <col min="8" max="8" width="14.66015625" style="11" customWidth="1"/>
    <col min="9" max="9" width="9.33203125" style="56" customWidth="1"/>
    <col min="10" max="10" width="9.16015625" style="11" customWidth="1"/>
    <col min="11" max="11" width="14.66015625" style="11" customWidth="1"/>
    <col min="12" max="12" width="14.16015625" style="11" customWidth="1"/>
    <col min="13" max="13" width="19" style="11" customWidth="1"/>
    <col min="14" max="14" width="5" style="4" customWidth="1"/>
    <col min="15" max="15" width="8.66015625" style="22" customWidth="1"/>
    <col min="16" max="16" width="27" style="1" customWidth="1"/>
    <col min="17" max="17" width="2.33203125" style="1" bestFit="1" customWidth="1"/>
    <col min="18" max="20" width="11.5" style="1" customWidth="1"/>
    <col min="21" max="21" width="13.83203125" style="23" customWidth="1"/>
    <col min="22" max="23" width="11.5" style="1" customWidth="1"/>
    <col min="24" max="16384" width="11.5" style="4" customWidth="1"/>
  </cols>
  <sheetData>
    <row r="1" spans="1:21" ht="115.5" customHeight="1">
      <c r="A1" s="12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71"/>
      <c r="U1" s="1"/>
    </row>
    <row r="2" spans="1:21" ht="15.75" customHeight="1">
      <c r="A2" s="128"/>
      <c r="B2" s="257" t="s">
        <v>189</v>
      </c>
      <c r="C2" s="257"/>
      <c r="D2" s="257"/>
      <c r="E2" s="257"/>
      <c r="F2" s="205"/>
      <c r="G2" s="205"/>
      <c r="H2" s="205"/>
      <c r="I2" s="206"/>
      <c r="J2" s="206"/>
      <c r="K2" s="206"/>
      <c r="L2" s="207"/>
      <c r="M2" s="207"/>
      <c r="N2" s="71"/>
      <c r="U2" s="3"/>
    </row>
    <row r="3" spans="1:21" ht="15" customHeight="1">
      <c r="A3" s="128"/>
      <c r="B3" s="257" t="s">
        <v>174</v>
      </c>
      <c r="C3" s="257"/>
      <c r="D3" s="257"/>
      <c r="E3" s="205"/>
      <c r="F3" s="205"/>
      <c r="G3" s="205"/>
      <c r="H3" s="205"/>
      <c r="I3" s="257"/>
      <c r="J3" s="257"/>
      <c r="K3" s="204"/>
      <c r="L3" s="208"/>
      <c r="M3" s="207"/>
      <c r="N3" s="71"/>
      <c r="U3" s="1"/>
    </row>
    <row r="4" spans="1:23" s="7" customFormat="1" ht="15" customHeight="1">
      <c r="A4" s="129"/>
      <c r="B4" s="257" t="s">
        <v>84</v>
      </c>
      <c r="C4" s="257"/>
      <c r="D4" s="257"/>
      <c r="E4" s="205"/>
      <c r="F4" s="205"/>
      <c r="G4" s="205"/>
      <c r="H4" s="205"/>
      <c r="I4" s="257" t="s">
        <v>86</v>
      </c>
      <c r="J4" s="257"/>
      <c r="K4" s="257"/>
      <c r="L4" s="257"/>
      <c r="M4" s="257"/>
      <c r="N4" s="71"/>
      <c r="O4" s="22"/>
      <c r="P4" s="23"/>
      <c r="Q4" s="1"/>
      <c r="R4" s="1"/>
      <c r="S4" s="1"/>
      <c r="T4" s="1"/>
      <c r="U4" s="3"/>
      <c r="V4" s="1"/>
      <c r="W4" s="1"/>
    </row>
    <row r="5" spans="1:21" ht="15" customHeight="1" thickBot="1">
      <c r="A5" s="128"/>
      <c r="B5" s="204"/>
      <c r="C5" s="209"/>
      <c r="D5" s="204"/>
      <c r="E5" s="205"/>
      <c r="F5" s="205"/>
      <c r="G5" s="205"/>
      <c r="H5" s="205"/>
      <c r="I5" s="204"/>
      <c r="J5" s="204"/>
      <c r="K5" s="204"/>
      <c r="L5" s="207"/>
      <c r="M5" s="207"/>
      <c r="N5" s="71"/>
      <c r="U5" s="21"/>
    </row>
    <row r="6" spans="1:21" ht="41.25" customHeight="1" thickBot="1">
      <c r="A6" s="57"/>
      <c r="B6" s="214" t="s">
        <v>85</v>
      </c>
      <c r="C6" s="215" t="s">
        <v>73</v>
      </c>
      <c r="D6" s="214" t="s">
        <v>0</v>
      </c>
      <c r="E6" s="214" t="s">
        <v>3</v>
      </c>
      <c r="F6" s="214" t="s">
        <v>65</v>
      </c>
      <c r="G6" s="216" t="s">
        <v>66</v>
      </c>
      <c r="H6" s="216" t="s">
        <v>83</v>
      </c>
      <c r="I6" s="217" t="s">
        <v>74</v>
      </c>
      <c r="J6" s="217" t="s">
        <v>75</v>
      </c>
      <c r="K6" s="217" t="s">
        <v>36</v>
      </c>
      <c r="L6" s="217" t="s">
        <v>37</v>
      </c>
      <c r="M6" s="217" t="s">
        <v>24</v>
      </c>
      <c r="O6" s="18"/>
      <c r="T6" s="19"/>
      <c r="U6" s="17"/>
    </row>
    <row r="7" spans="2:21" ht="13.5" thickBot="1">
      <c r="B7" s="61"/>
      <c r="C7" s="15"/>
      <c r="D7" s="16"/>
      <c r="E7" s="32"/>
      <c r="F7" s="14"/>
      <c r="G7" s="32"/>
      <c r="H7" s="32"/>
      <c r="I7" s="55"/>
      <c r="J7" s="55"/>
      <c r="K7" s="55"/>
      <c r="L7" s="55"/>
      <c r="M7" s="62"/>
      <c r="N7" s="137"/>
      <c r="O7" s="18"/>
      <c r="T7" s="19"/>
      <c r="U7" s="17"/>
    </row>
    <row r="8" spans="2:21" ht="15" customHeight="1">
      <c r="B8" s="180"/>
      <c r="C8" s="181"/>
      <c r="D8" s="182" t="s">
        <v>48</v>
      </c>
      <c r="E8" s="183"/>
      <c r="F8" s="184"/>
      <c r="G8" s="185"/>
      <c r="H8" s="185"/>
      <c r="I8" s="186"/>
      <c r="J8" s="187"/>
      <c r="K8" s="187"/>
      <c r="L8" s="188"/>
      <c r="M8" s="189"/>
      <c r="U8" s="10"/>
    </row>
    <row r="9" spans="2:21" ht="15" customHeight="1" thickBot="1">
      <c r="B9" s="190"/>
      <c r="C9" s="191"/>
      <c r="D9" s="192" t="s">
        <v>19</v>
      </c>
      <c r="E9" s="193"/>
      <c r="F9" s="194"/>
      <c r="G9" s="195"/>
      <c r="H9" s="195"/>
      <c r="I9" s="196"/>
      <c r="J9" s="197"/>
      <c r="K9" s="197"/>
      <c r="L9" s="198"/>
      <c r="M9" s="199"/>
      <c r="U9" s="10"/>
    </row>
    <row r="10" spans="2:21" ht="15" customHeight="1" thickBot="1">
      <c r="B10" s="74">
        <v>93584</v>
      </c>
      <c r="C10" s="73"/>
      <c r="D10" s="138" t="s">
        <v>87</v>
      </c>
      <c r="E10" s="139">
        <v>3</v>
      </c>
      <c r="F10" s="139" t="s">
        <v>1</v>
      </c>
      <c r="G10" s="139"/>
      <c r="H10" s="75">
        <f>ROUND((G10*0.25),2)</f>
        <v>0</v>
      </c>
      <c r="I10" s="76">
        <f>ROUND(((G10*0.7)*1.25),2)</f>
        <v>0</v>
      </c>
      <c r="J10" s="76">
        <f>ROUND(((G10*0.3)*1.25),2)</f>
        <v>0</v>
      </c>
      <c r="K10" s="76">
        <f>ROUND((I10*E10),2)</f>
        <v>0</v>
      </c>
      <c r="L10" s="77">
        <f>ROUND((J10*E10),2)</f>
        <v>0</v>
      </c>
      <c r="M10" s="210">
        <f>ROUND((K10+L10),2)</f>
        <v>0</v>
      </c>
      <c r="U10" s="10"/>
    </row>
    <row r="11" spans="2:21" ht="15.75" customHeight="1" thickBot="1">
      <c r="B11" s="176"/>
      <c r="C11" s="177"/>
      <c r="D11" s="178" t="s">
        <v>90</v>
      </c>
      <c r="E11" s="179"/>
      <c r="F11" s="179"/>
      <c r="G11" s="179"/>
      <c r="H11" s="179"/>
      <c r="I11" s="179"/>
      <c r="J11" s="179"/>
      <c r="K11" s="179"/>
      <c r="L11" s="179"/>
      <c r="M11" s="213"/>
      <c r="P11" s="232"/>
      <c r="R11" s="24"/>
      <c r="S11" s="24"/>
      <c r="T11" s="20"/>
      <c r="U11" s="10"/>
    </row>
    <row r="12" spans="2:21" ht="15.75" customHeight="1">
      <c r="B12" s="241">
        <v>96386</v>
      </c>
      <c r="C12" s="140"/>
      <c r="D12" s="138" t="s">
        <v>91</v>
      </c>
      <c r="E12" s="139">
        <v>60</v>
      </c>
      <c r="F12" s="139" t="s">
        <v>2</v>
      </c>
      <c r="G12" s="139"/>
      <c r="H12" s="139">
        <f>ROUND((G12*0.25),2)</f>
        <v>0</v>
      </c>
      <c r="I12" s="139">
        <f>ROUND(((G12*0.7)*1.25),2)</f>
        <v>0</v>
      </c>
      <c r="J12" s="139">
        <f>ROUND(((G12*0.3)*1.25),2)</f>
        <v>0</v>
      </c>
      <c r="K12" s="139">
        <f>ROUND((I12*E12),2)</f>
        <v>0</v>
      </c>
      <c r="L12" s="139">
        <f>ROUND((J12*E12),2)</f>
        <v>0</v>
      </c>
      <c r="M12" s="210">
        <f>ROUND((K12+L12),2)</f>
        <v>0</v>
      </c>
      <c r="R12" s="24"/>
      <c r="S12" s="24"/>
      <c r="T12" s="20"/>
      <c r="U12" s="10"/>
    </row>
    <row r="13" spans="2:21" ht="16.5" customHeight="1">
      <c r="B13" s="241">
        <v>92404</v>
      </c>
      <c r="C13" s="140" t="s">
        <v>26</v>
      </c>
      <c r="D13" s="138" t="s">
        <v>125</v>
      </c>
      <c r="E13" s="139">
        <v>175</v>
      </c>
      <c r="F13" s="139" t="s">
        <v>1</v>
      </c>
      <c r="G13" s="139"/>
      <c r="H13" s="139">
        <f>ROUND((G13*0.25),2)</f>
        <v>0</v>
      </c>
      <c r="I13" s="139">
        <f>ROUND(((G13*0.7)*1.25),2)</f>
        <v>0</v>
      </c>
      <c r="J13" s="139">
        <f>ROUND(((G13*0.3)*1.25),2)</f>
        <v>0</v>
      </c>
      <c r="K13" s="139">
        <f>ROUND((I13*E13),2)</f>
        <v>0</v>
      </c>
      <c r="L13" s="139">
        <f>ROUND((J13*E13),2)</f>
        <v>0</v>
      </c>
      <c r="M13" s="210">
        <f>ROUND((K13+L13),2)</f>
        <v>0</v>
      </c>
      <c r="R13" s="24"/>
      <c r="S13" s="24"/>
      <c r="T13" s="20"/>
      <c r="U13" s="25"/>
    </row>
    <row r="14" spans="2:21" ht="17.25" customHeight="1">
      <c r="B14" s="241">
        <v>94263</v>
      </c>
      <c r="C14" s="140"/>
      <c r="D14" s="138" t="s">
        <v>88</v>
      </c>
      <c r="E14" s="139">
        <v>44</v>
      </c>
      <c r="F14" s="139" t="s">
        <v>6</v>
      </c>
      <c r="G14" s="139"/>
      <c r="H14" s="139">
        <f>ROUND((G14*0.25),2)</f>
        <v>0</v>
      </c>
      <c r="I14" s="139">
        <f>ROUND(((G14*0.7)*1.25),2)</f>
        <v>0</v>
      </c>
      <c r="J14" s="139">
        <f>ROUND(((G14*0.3)*1.25),2)</f>
        <v>0</v>
      </c>
      <c r="K14" s="139">
        <f>ROUND((I14*E14),2)</f>
        <v>0</v>
      </c>
      <c r="L14" s="139">
        <f>ROUND((J14*E14),2)</f>
        <v>0</v>
      </c>
      <c r="M14" s="210">
        <f>ROUND((K14+L14),2)</f>
        <v>0</v>
      </c>
      <c r="R14" s="24"/>
      <c r="S14" s="24"/>
      <c r="T14" s="20"/>
      <c r="U14" s="25"/>
    </row>
    <row r="15" spans="2:21" ht="14.25" customHeight="1">
      <c r="B15" s="241">
        <v>94264</v>
      </c>
      <c r="C15" s="140"/>
      <c r="D15" s="138" t="s">
        <v>89</v>
      </c>
      <c r="E15" s="139">
        <v>45</v>
      </c>
      <c r="F15" s="139" t="s">
        <v>6</v>
      </c>
      <c r="G15" s="139"/>
      <c r="H15" s="139">
        <f>ROUND((G15*0.25),2)</f>
        <v>0</v>
      </c>
      <c r="I15" s="139">
        <f>ROUND(((G15*0.7)*1.25),2)</f>
        <v>0</v>
      </c>
      <c r="J15" s="139">
        <f>ROUND(((G15*0.3)*1.25),2)</f>
        <v>0</v>
      </c>
      <c r="K15" s="139">
        <f>ROUND((I15*E15),2)</f>
        <v>0</v>
      </c>
      <c r="L15" s="139">
        <f>ROUND((J15*E15),2)</f>
        <v>0</v>
      </c>
      <c r="M15" s="210">
        <f>ROUND((K15+L15),2)</f>
        <v>0</v>
      </c>
      <c r="R15" s="24"/>
      <c r="S15" s="24"/>
      <c r="T15" s="20"/>
      <c r="U15" s="25"/>
    </row>
    <row r="16" spans="2:21" ht="15.75" customHeight="1" thickBot="1">
      <c r="B16" s="242">
        <v>98504</v>
      </c>
      <c r="C16" s="140" t="s">
        <v>39</v>
      </c>
      <c r="D16" s="138" t="s">
        <v>92</v>
      </c>
      <c r="E16" s="139">
        <v>40</v>
      </c>
      <c r="F16" s="139" t="s">
        <v>1</v>
      </c>
      <c r="G16" s="139"/>
      <c r="H16" s="139">
        <f aca="true" t="shared" si="0" ref="H16:H47">ROUND((G16*0.25),2)</f>
        <v>0</v>
      </c>
      <c r="I16" s="139">
        <f aca="true" t="shared" si="1" ref="I16:I47">ROUND(((G16*0.7)*1.25),2)</f>
        <v>0</v>
      </c>
      <c r="J16" s="139">
        <f aca="true" t="shared" si="2" ref="J16:J47">ROUND(((G16*0.3)*1.25),2)</f>
        <v>0</v>
      </c>
      <c r="K16" s="139">
        <f aca="true" t="shared" si="3" ref="K16:K47">ROUND((I16*E16),2)</f>
        <v>0</v>
      </c>
      <c r="L16" s="139">
        <f aca="true" t="shared" si="4" ref="L16:L47">ROUND((J16*E16),2)</f>
        <v>0</v>
      </c>
      <c r="M16" s="210">
        <f aca="true" t="shared" si="5" ref="M16:M47">ROUND((K16+L16),2)</f>
        <v>0</v>
      </c>
      <c r="P16" s="254"/>
      <c r="Q16" s="254"/>
      <c r="R16" s="254"/>
      <c r="S16" s="254"/>
      <c r="T16" s="254"/>
      <c r="U16" s="254"/>
    </row>
    <row r="17" spans="2:23" s="8" customFormat="1" ht="15" customHeight="1" hidden="1">
      <c r="B17" s="78" t="s">
        <v>5</v>
      </c>
      <c r="C17" s="79"/>
      <c r="D17" s="80" t="s">
        <v>22</v>
      </c>
      <c r="E17" s="81"/>
      <c r="F17" s="82"/>
      <c r="G17" s="83"/>
      <c r="H17" s="84"/>
      <c r="I17" s="85"/>
      <c r="J17" s="85"/>
      <c r="K17" s="85"/>
      <c r="L17" s="86"/>
      <c r="M17" s="210"/>
      <c r="O17" s="18"/>
      <c r="P17" s="256"/>
      <c r="Q17" s="256"/>
      <c r="R17" s="256"/>
      <c r="S17" s="256"/>
      <c r="T17" s="256"/>
      <c r="U17" s="10"/>
      <c r="V17" s="3"/>
      <c r="W17" s="3"/>
    </row>
    <row r="18" spans="2:21" ht="15" customHeight="1" hidden="1">
      <c r="B18" s="74" t="s">
        <v>50</v>
      </c>
      <c r="C18" s="87">
        <v>83478</v>
      </c>
      <c r="D18" s="88" t="s">
        <v>14</v>
      </c>
      <c r="E18" s="89"/>
      <c r="F18" s="84" t="s">
        <v>4</v>
      </c>
      <c r="G18" s="90"/>
      <c r="H18" s="84">
        <f t="shared" si="0"/>
        <v>0</v>
      </c>
      <c r="I18" s="85">
        <f t="shared" si="1"/>
        <v>0</v>
      </c>
      <c r="J18" s="85">
        <f t="shared" si="2"/>
        <v>0</v>
      </c>
      <c r="K18" s="85">
        <f t="shared" si="3"/>
        <v>0</v>
      </c>
      <c r="L18" s="86">
        <f t="shared" si="4"/>
        <v>0</v>
      </c>
      <c r="M18" s="210">
        <f t="shared" si="5"/>
        <v>0</v>
      </c>
      <c r="R18" s="24"/>
      <c r="S18" s="24"/>
      <c r="T18" s="20"/>
      <c r="U18" s="25"/>
    </row>
    <row r="19" spans="2:21" ht="15" customHeight="1" hidden="1">
      <c r="B19" s="74" t="s">
        <v>51</v>
      </c>
      <c r="C19" s="87" t="s">
        <v>35</v>
      </c>
      <c r="D19" s="88" t="s">
        <v>15</v>
      </c>
      <c r="E19" s="89"/>
      <c r="F19" s="84" t="s">
        <v>4</v>
      </c>
      <c r="G19" s="90"/>
      <c r="H19" s="84">
        <f t="shared" si="0"/>
        <v>0</v>
      </c>
      <c r="I19" s="85">
        <f t="shared" si="1"/>
        <v>0</v>
      </c>
      <c r="J19" s="85">
        <f t="shared" si="2"/>
        <v>0</v>
      </c>
      <c r="K19" s="85">
        <f t="shared" si="3"/>
        <v>0</v>
      </c>
      <c r="L19" s="86">
        <f t="shared" si="4"/>
        <v>0</v>
      </c>
      <c r="M19" s="210">
        <f t="shared" si="5"/>
        <v>0</v>
      </c>
      <c r="R19" s="24"/>
      <c r="S19" s="24"/>
      <c r="T19" s="20"/>
      <c r="U19" s="25"/>
    </row>
    <row r="20" spans="2:21" ht="15" customHeight="1" hidden="1">
      <c r="B20" s="74" t="s">
        <v>52</v>
      </c>
      <c r="C20" s="87">
        <v>72249</v>
      </c>
      <c r="D20" s="88" t="s">
        <v>38</v>
      </c>
      <c r="E20" s="89"/>
      <c r="F20" s="84" t="s">
        <v>6</v>
      </c>
      <c r="G20" s="90"/>
      <c r="H20" s="84">
        <f t="shared" si="0"/>
        <v>0</v>
      </c>
      <c r="I20" s="85">
        <f t="shared" si="1"/>
        <v>0</v>
      </c>
      <c r="J20" s="85">
        <f t="shared" si="2"/>
        <v>0</v>
      </c>
      <c r="K20" s="85">
        <f t="shared" si="3"/>
        <v>0</v>
      </c>
      <c r="L20" s="86">
        <f t="shared" si="4"/>
        <v>0</v>
      </c>
      <c r="M20" s="210">
        <f t="shared" si="5"/>
        <v>0</v>
      </c>
      <c r="R20" s="24"/>
      <c r="S20" s="24"/>
      <c r="T20" s="20"/>
      <c r="U20" s="25"/>
    </row>
    <row r="21" spans="2:21" ht="15" customHeight="1" hidden="1">
      <c r="B21" s="74" t="s">
        <v>53</v>
      </c>
      <c r="C21" s="87">
        <v>72935</v>
      </c>
      <c r="D21" s="88" t="s">
        <v>27</v>
      </c>
      <c r="E21" s="89"/>
      <c r="F21" s="84" t="s">
        <v>6</v>
      </c>
      <c r="G21" s="90"/>
      <c r="H21" s="84">
        <f t="shared" si="0"/>
        <v>0</v>
      </c>
      <c r="I21" s="85">
        <f t="shared" si="1"/>
        <v>0</v>
      </c>
      <c r="J21" s="85">
        <f t="shared" si="2"/>
        <v>0</v>
      </c>
      <c r="K21" s="85">
        <f t="shared" si="3"/>
        <v>0</v>
      </c>
      <c r="L21" s="86">
        <f t="shared" si="4"/>
        <v>0</v>
      </c>
      <c r="M21" s="210">
        <f t="shared" si="5"/>
        <v>0</v>
      </c>
      <c r="R21" s="24"/>
      <c r="S21" s="24"/>
      <c r="T21" s="20"/>
      <c r="U21" s="25"/>
    </row>
    <row r="22" spans="2:21" ht="15" customHeight="1" hidden="1">
      <c r="B22" s="74" t="s">
        <v>54</v>
      </c>
      <c r="C22" s="87" t="s">
        <v>17</v>
      </c>
      <c r="D22" s="88" t="s">
        <v>16</v>
      </c>
      <c r="E22" s="89"/>
      <c r="F22" s="84" t="s">
        <v>4</v>
      </c>
      <c r="G22" s="90"/>
      <c r="H22" s="84">
        <f t="shared" si="0"/>
        <v>0</v>
      </c>
      <c r="I22" s="85">
        <f t="shared" si="1"/>
        <v>0</v>
      </c>
      <c r="J22" s="85">
        <f t="shared" si="2"/>
        <v>0</v>
      </c>
      <c r="K22" s="85">
        <f t="shared" si="3"/>
        <v>0</v>
      </c>
      <c r="L22" s="86">
        <f t="shared" si="4"/>
        <v>0</v>
      </c>
      <c r="M22" s="210">
        <f t="shared" si="5"/>
        <v>0</v>
      </c>
      <c r="R22" s="24"/>
      <c r="S22" s="24"/>
      <c r="T22" s="20"/>
      <c r="U22" s="25"/>
    </row>
    <row r="23" spans="2:21" ht="15" customHeight="1" hidden="1">
      <c r="B23" s="74" t="s">
        <v>55</v>
      </c>
      <c r="C23" s="87">
        <v>72282</v>
      </c>
      <c r="D23" s="88" t="s">
        <v>18</v>
      </c>
      <c r="E23" s="89"/>
      <c r="F23" s="84" t="s">
        <v>4</v>
      </c>
      <c r="G23" s="90"/>
      <c r="H23" s="84">
        <f t="shared" si="0"/>
        <v>0</v>
      </c>
      <c r="I23" s="85">
        <f t="shared" si="1"/>
        <v>0</v>
      </c>
      <c r="J23" s="85">
        <f t="shared" si="2"/>
        <v>0</v>
      </c>
      <c r="K23" s="85">
        <f t="shared" si="3"/>
        <v>0</v>
      </c>
      <c r="L23" s="86">
        <f t="shared" si="4"/>
        <v>0</v>
      </c>
      <c r="M23" s="210">
        <f t="shared" si="5"/>
        <v>0</v>
      </c>
      <c r="R23" s="24"/>
      <c r="S23" s="24"/>
      <c r="T23" s="20"/>
      <c r="U23" s="25"/>
    </row>
    <row r="24" spans="2:21" ht="15" customHeight="1" hidden="1">
      <c r="B24" s="74" t="s">
        <v>56</v>
      </c>
      <c r="C24" s="87">
        <v>83338</v>
      </c>
      <c r="D24" s="88" t="s">
        <v>40</v>
      </c>
      <c r="E24" s="89"/>
      <c r="F24" s="84" t="s">
        <v>2</v>
      </c>
      <c r="G24" s="90"/>
      <c r="H24" s="84">
        <f t="shared" si="0"/>
        <v>0</v>
      </c>
      <c r="I24" s="85">
        <f t="shared" si="1"/>
        <v>0</v>
      </c>
      <c r="J24" s="85">
        <f t="shared" si="2"/>
        <v>0</v>
      </c>
      <c r="K24" s="85">
        <f t="shared" si="3"/>
        <v>0</v>
      </c>
      <c r="L24" s="86">
        <f t="shared" si="4"/>
        <v>0</v>
      </c>
      <c r="M24" s="210">
        <f t="shared" si="5"/>
        <v>0</v>
      </c>
      <c r="R24" s="24"/>
      <c r="S24" s="24"/>
      <c r="T24" s="20"/>
      <c r="U24" s="25"/>
    </row>
    <row r="25" spans="2:23" ht="15" customHeight="1" hidden="1">
      <c r="B25" s="74" t="s">
        <v>57</v>
      </c>
      <c r="C25" s="87">
        <v>83534</v>
      </c>
      <c r="D25" s="88" t="s">
        <v>45</v>
      </c>
      <c r="E25" s="89"/>
      <c r="F25" s="84" t="s">
        <v>2</v>
      </c>
      <c r="G25" s="90"/>
      <c r="H25" s="84">
        <f t="shared" si="0"/>
        <v>0</v>
      </c>
      <c r="I25" s="85">
        <f t="shared" si="1"/>
        <v>0</v>
      </c>
      <c r="J25" s="85">
        <f t="shared" si="2"/>
        <v>0</v>
      </c>
      <c r="K25" s="85">
        <f t="shared" si="3"/>
        <v>0</v>
      </c>
      <c r="L25" s="86">
        <f t="shared" si="4"/>
        <v>0</v>
      </c>
      <c r="M25" s="210">
        <f t="shared" si="5"/>
        <v>0</v>
      </c>
      <c r="R25" s="24"/>
      <c r="S25" s="24"/>
      <c r="T25" s="20"/>
      <c r="U25" s="25"/>
      <c r="V25" s="4"/>
      <c r="W25" s="4"/>
    </row>
    <row r="26" spans="1:23" ht="13.5" hidden="1" thickBot="1">
      <c r="A26" s="57"/>
      <c r="B26" s="91" t="s">
        <v>58</v>
      </c>
      <c r="C26" s="92" t="s">
        <v>7</v>
      </c>
      <c r="D26" s="93" t="s">
        <v>41</v>
      </c>
      <c r="E26" s="94"/>
      <c r="F26" s="95" t="s">
        <v>2</v>
      </c>
      <c r="G26" s="96"/>
      <c r="H26" s="95">
        <f t="shared" si="0"/>
        <v>0</v>
      </c>
      <c r="I26" s="97">
        <f t="shared" si="1"/>
        <v>0</v>
      </c>
      <c r="J26" s="97">
        <f t="shared" si="2"/>
        <v>0</v>
      </c>
      <c r="K26" s="97">
        <f t="shared" si="3"/>
        <v>0</v>
      </c>
      <c r="L26" s="98">
        <f t="shared" si="4"/>
        <v>0</v>
      </c>
      <c r="M26" s="210">
        <f t="shared" si="5"/>
        <v>0</v>
      </c>
      <c r="R26" s="24"/>
      <c r="S26" s="24"/>
      <c r="T26" s="20"/>
      <c r="U26" s="25"/>
      <c r="V26" s="4"/>
      <c r="W26" s="4"/>
    </row>
    <row r="27" spans="2:23" ht="15" customHeight="1" hidden="1">
      <c r="B27" s="74" t="s">
        <v>59</v>
      </c>
      <c r="C27" s="87" t="s">
        <v>46</v>
      </c>
      <c r="D27" s="88" t="s">
        <v>42</v>
      </c>
      <c r="E27" s="89"/>
      <c r="F27" s="84" t="s">
        <v>1</v>
      </c>
      <c r="G27" s="90"/>
      <c r="H27" s="84">
        <f t="shared" si="0"/>
        <v>0</v>
      </c>
      <c r="I27" s="85">
        <f t="shared" si="1"/>
        <v>0</v>
      </c>
      <c r="J27" s="85">
        <f t="shared" si="2"/>
        <v>0</v>
      </c>
      <c r="K27" s="85">
        <f t="shared" si="3"/>
        <v>0</v>
      </c>
      <c r="L27" s="86">
        <f t="shared" si="4"/>
        <v>0</v>
      </c>
      <c r="M27" s="210">
        <f t="shared" si="5"/>
        <v>0</v>
      </c>
      <c r="R27" s="24"/>
      <c r="S27" s="24"/>
      <c r="T27" s="20"/>
      <c r="U27" s="25"/>
      <c r="V27" s="4"/>
      <c r="W27" s="4"/>
    </row>
    <row r="28" spans="2:23" ht="111" customHeight="1" hidden="1" thickBot="1">
      <c r="B28" s="74" t="s">
        <v>60</v>
      </c>
      <c r="C28" s="87" t="s">
        <v>9</v>
      </c>
      <c r="D28" s="88" t="s">
        <v>43</v>
      </c>
      <c r="E28" s="89"/>
      <c r="F28" s="84" t="s">
        <v>44</v>
      </c>
      <c r="G28" s="90"/>
      <c r="H28" s="84">
        <f t="shared" si="0"/>
        <v>0</v>
      </c>
      <c r="I28" s="85">
        <f t="shared" si="1"/>
        <v>0</v>
      </c>
      <c r="J28" s="85">
        <f t="shared" si="2"/>
        <v>0</v>
      </c>
      <c r="K28" s="85">
        <f t="shared" si="3"/>
        <v>0</v>
      </c>
      <c r="L28" s="86">
        <f t="shared" si="4"/>
        <v>0</v>
      </c>
      <c r="M28" s="210">
        <f t="shared" si="5"/>
        <v>0</v>
      </c>
      <c r="R28" s="24"/>
      <c r="S28" s="24"/>
      <c r="T28" s="20"/>
      <c r="U28" s="25"/>
      <c r="V28" s="4"/>
      <c r="W28" s="4"/>
    </row>
    <row r="29" spans="2:23" ht="15" customHeight="1" thickBot="1">
      <c r="B29" s="152"/>
      <c r="C29" s="153"/>
      <c r="D29" s="154" t="s">
        <v>97</v>
      </c>
      <c r="E29" s="158"/>
      <c r="F29" s="174"/>
      <c r="G29" s="175"/>
      <c r="H29" s="156"/>
      <c r="I29" s="155"/>
      <c r="J29" s="155"/>
      <c r="K29" s="155"/>
      <c r="L29" s="157"/>
      <c r="M29" s="213"/>
      <c r="R29" s="24"/>
      <c r="S29" s="24"/>
      <c r="T29" s="20"/>
      <c r="U29" s="10"/>
      <c r="V29" s="4"/>
      <c r="W29" s="4"/>
    </row>
    <row r="30" spans="2:23" ht="18" customHeight="1">
      <c r="B30" s="74">
        <v>92794</v>
      </c>
      <c r="C30" s="99">
        <v>73346</v>
      </c>
      <c r="D30" s="100" t="s">
        <v>93</v>
      </c>
      <c r="E30" s="76">
        <v>22.5</v>
      </c>
      <c r="F30" s="75" t="s">
        <v>8</v>
      </c>
      <c r="G30" s="75"/>
      <c r="H30" s="75">
        <f t="shared" si="0"/>
        <v>0</v>
      </c>
      <c r="I30" s="76">
        <f t="shared" si="1"/>
        <v>0</v>
      </c>
      <c r="J30" s="76">
        <f t="shared" si="2"/>
        <v>0</v>
      </c>
      <c r="K30" s="76">
        <f t="shared" si="3"/>
        <v>0</v>
      </c>
      <c r="L30" s="77">
        <f t="shared" si="4"/>
        <v>0</v>
      </c>
      <c r="M30" s="210">
        <f t="shared" si="5"/>
        <v>0</v>
      </c>
      <c r="R30" s="24"/>
      <c r="S30" s="24"/>
      <c r="T30" s="20"/>
      <c r="U30" s="10"/>
      <c r="V30" s="4"/>
      <c r="W30" s="4"/>
    </row>
    <row r="31" spans="2:23" ht="15" customHeight="1">
      <c r="B31" s="74">
        <v>92793</v>
      </c>
      <c r="C31" s="99"/>
      <c r="D31" s="100" t="s">
        <v>94</v>
      </c>
      <c r="E31" s="76">
        <v>30.5</v>
      </c>
      <c r="F31" s="75" t="s">
        <v>8</v>
      </c>
      <c r="G31" s="75"/>
      <c r="H31" s="75">
        <f>ROUND((G31*0.25),2)</f>
        <v>0</v>
      </c>
      <c r="I31" s="76">
        <f>ROUND(((G31*0.7)*1.25),2)</f>
        <v>0</v>
      </c>
      <c r="J31" s="76">
        <f>ROUND(((G31*0.3)*1.25),2)</f>
        <v>0</v>
      </c>
      <c r="K31" s="76">
        <f>ROUND((I31*E31),2)</f>
        <v>0</v>
      </c>
      <c r="L31" s="77">
        <f>ROUND((J31*E31),2)</f>
        <v>0</v>
      </c>
      <c r="M31" s="210">
        <f>ROUND((K31+L31),2)</f>
        <v>0</v>
      </c>
      <c r="R31" s="24"/>
      <c r="S31" s="24"/>
      <c r="T31" s="20"/>
      <c r="U31" s="10"/>
      <c r="V31" s="4"/>
      <c r="W31" s="4"/>
    </row>
    <row r="32" spans="2:23" ht="13.5" customHeight="1">
      <c r="B32" s="74">
        <v>92791</v>
      </c>
      <c r="C32" s="99"/>
      <c r="D32" s="100" t="s">
        <v>95</v>
      </c>
      <c r="E32" s="76">
        <v>14</v>
      </c>
      <c r="F32" s="75" t="s">
        <v>8</v>
      </c>
      <c r="G32" s="75"/>
      <c r="H32" s="75">
        <f>ROUND((G32*0.25),2)</f>
        <v>0</v>
      </c>
      <c r="I32" s="76">
        <f>ROUND(((G32*0.7)*1.25),2)</f>
        <v>0</v>
      </c>
      <c r="J32" s="76">
        <f>ROUND(((G32*0.3)*1.25),2)</f>
        <v>0</v>
      </c>
      <c r="K32" s="76">
        <f>ROUND((I32*E32),2)</f>
        <v>0</v>
      </c>
      <c r="L32" s="77">
        <f>ROUND((J32*E32),2)</f>
        <v>0</v>
      </c>
      <c r="M32" s="210">
        <f>ROUND((K32+L32),2)</f>
        <v>0</v>
      </c>
      <c r="R32" s="24"/>
      <c r="S32" s="24"/>
      <c r="T32" s="20"/>
      <c r="U32" s="10"/>
      <c r="V32" s="4"/>
      <c r="W32" s="4"/>
    </row>
    <row r="33" spans="2:23" ht="24.75" customHeight="1">
      <c r="B33" s="74">
        <v>94965</v>
      </c>
      <c r="C33" s="99"/>
      <c r="D33" s="100" t="s">
        <v>130</v>
      </c>
      <c r="E33" s="76">
        <v>1.089</v>
      </c>
      <c r="F33" s="75" t="s">
        <v>2</v>
      </c>
      <c r="G33" s="75"/>
      <c r="H33" s="75">
        <f>ROUND((G33*0.25),2)</f>
        <v>0</v>
      </c>
      <c r="I33" s="76">
        <f>ROUND(((G33*0.7)*1.25),2)</f>
        <v>0</v>
      </c>
      <c r="J33" s="76">
        <f>ROUND(((G33*0.3)*1.25),2)</f>
        <v>0</v>
      </c>
      <c r="K33" s="76">
        <f>ROUND((I33*E33),2)</f>
        <v>0</v>
      </c>
      <c r="L33" s="77">
        <f>ROUND((J33*E33),2)</f>
        <v>0</v>
      </c>
      <c r="M33" s="210">
        <f>ROUND((K33+L33),2)</f>
        <v>0</v>
      </c>
      <c r="R33" s="24"/>
      <c r="S33" s="24"/>
      <c r="T33" s="20"/>
      <c r="U33" s="10"/>
      <c r="V33" s="4"/>
      <c r="W33" s="4"/>
    </row>
    <row r="34" spans="2:23" ht="17.25" customHeight="1" thickBot="1">
      <c r="B34" s="74">
        <v>92266</v>
      </c>
      <c r="C34" s="99"/>
      <c r="D34" s="100" t="s">
        <v>96</v>
      </c>
      <c r="E34" s="76">
        <v>11.8</v>
      </c>
      <c r="F34" s="141" t="s">
        <v>1</v>
      </c>
      <c r="G34" s="75"/>
      <c r="H34" s="75">
        <f>ROUND((G34*0.25),2)</f>
        <v>0</v>
      </c>
      <c r="I34" s="76">
        <f>ROUND(((G34*0.7)*1.25),2)</f>
        <v>0</v>
      </c>
      <c r="J34" s="76">
        <f>ROUND(((G34*0.3)*1.25),2)</f>
        <v>0</v>
      </c>
      <c r="K34" s="76">
        <f>ROUND((I34*E34),2)</f>
        <v>0</v>
      </c>
      <c r="L34" s="77">
        <f>ROUND((J34*E34),2)</f>
        <v>0</v>
      </c>
      <c r="M34" s="210">
        <f>ROUND((K34+L34),2)</f>
        <v>0</v>
      </c>
      <c r="R34" s="24"/>
      <c r="S34" s="24"/>
      <c r="T34" s="20"/>
      <c r="U34" s="10"/>
      <c r="V34" s="4"/>
      <c r="W34" s="4"/>
    </row>
    <row r="35" spans="2:21" s="5" customFormat="1" ht="13.5" customHeight="1" thickBot="1">
      <c r="B35" s="152"/>
      <c r="C35" s="153"/>
      <c r="D35" s="154" t="s">
        <v>20</v>
      </c>
      <c r="E35" s="158"/>
      <c r="F35" s="174"/>
      <c r="G35" s="175"/>
      <c r="H35" s="156"/>
      <c r="I35" s="155"/>
      <c r="J35" s="155"/>
      <c r="K35" s="155"/>
      <c r="L35" s="157"/>
      <c r="M35" s="213"/>
      <c r="N35" s="59"/>
      <c r="O35" s="26"/>
      <c r="P35" s="27"/>
      <c r="Q35" s="1"/>
      <c r="R35" s="24"/>
      <c r="S35" s="24"/>
      <c r="T35" s="20"/>
      <c r="U35" s="25"/>
    </row>
    <row r="36" spans="2:21" ht="12.75">
      <c r="B36" s="201">
        <v>87497</v>
      </c>
      <c r="C36" s="142"/>
      <c r="D36" s="143" t="s">
        <v>126</v>
      </c>
      <c r="E36" s="144">
        <v>34.2</v>
      </c>
      <c r="F36" s="144" t="s">
        <v>1</v>
      </c>
      <c r="G36" s="144"/>
      <c r="H36" s="144">
        <f t="shared" si="0"/>
        <v>0</v>
      </c>
      <c r="I36" s="144">
        <f t="shared" si="1"/>
        <v>0</v>
      </c>
      <c r="J36" s="144">
        <f t="shared" si="2"/>
        <v>0</v>
      </c>
      <c r="K36" s="144">
        <f t="shared" si="3"/>
        <v>0</v>
      </c>
      <c r="L36" s="144">
        <f t="shared" si="4"/>
        <v>0</v>
      </c>
      <c r="M36" s="210">
        <f t="shared" si="5"/>
        <v>0</v>
      </c>
      <c r="N36" s="71"/>
      <c r="O36" s="26"/>
      <c r="P36" s="27"/>
      <c r="R36" s="24"/>
      <c r="S36" s="24"/>
      <c r="T36" s="20"/>
      <c r="U36" s="25"/>
    </row>
    <row r="37" spans="2:21" ht="15" customHeight="1" thickBot="1">
      <c r="B37" s="200" t="s">
        <v>101</v>
      </c>
      <c r="C37" s="142" t="s">
        <v>67</v>
      </c>
      <c r="D37" s="143" t="s">
        <v>98</v>
      </c>
      <c r="E37" s="144">
        <v>8.16</v>
      </c>
      <c r="F37" s="144" t="s">
        <v>1</v>
      </c>
      <c r="G37" s="144"/>
      <c r="H37" s="144">
        <f>ROUND((G37*0.25),2)</f>
        <v>0</v>
      </c>
      <c r="I37" s="144">
        <f>ROUND(((G37*0.7)*1.25),2)</f>
        <v>0</v>
      </c>
      <c r="J37" s="144">
        <f>ROUND(((G37*0.3)*1.25),2)</f>
        <v>0</v>
      </c>
      <c r="K37" s="144">
        <f>ROUND((I37*E37),2)</f>
        <v>0</v>
      </c>
      <c r="L37" s="144">
        <f>ROUND((J37*E37),2)</f>
        <v>0</v>
      </c>
      <c r="M37" s="210">
        <f>ROUND((K37+L37),2)</f>
        <v>0</v>
      </c>
      <c r="N37" s="71"/>
      <c r="O37" s="26"/>
      <c r="P37" s="27"/>
      <c r="R37" s="24"/>
      <c r="S37" s="24"/>
      <c r="T37" s="20"/>
      <c r="U37" s="25"/>
    </row>
    <row r="38" spans="2:23" s="8" customFormat="1" ht="12" customHeight="1" thickBot="1">
      <c r="B38" s="152"/>
      <c r="C38" s="153"/>
      <c r="D38" s="154" t="s">
        <v>23</v>
      </c>
      <c r="E38" s="158"/>
      <c r="F38" s="174"/>
      <c r="G38" s="175"/>
      <c r="H38" s="156"/>
      <c r="I38" s="155"/>
      <c r="J38" s="155"/>
      <c r="K38" s="155"/>
      <c r="L38" s="157"/>
      <c r="M38" s="213"/>
      <c r="N38" s="71"/>
      <c r="O38" s="18"/>
      <c r="P38" s="3"/>
      <c r="Q38" s="1"/>
      <c r="R38" s="24"/>
      <c r="S38" s="24"/>
      <c r="T38" s="20"/>
      <c r="U38" s="25"/>
      <c r="V38" s="3"/>
      <c r="W38" s="3"/>
    </row>
    <row r="39" spans="2:23" s="8" customFormat="1" ht="15" customHeight="1">
      <c r="B39" s="74">
        <v>87630</v>
      </c>
      <c r="C39" s="99" t="s">
        <v>76</v>
      </c>
      <c r="D39" s="107" t="s">
        <v>131</v>
      </c>
      <c r="E39" s="76">
        <v>100</v>
      </c>
      <c r="F39" s="75" t="s">
        <v>1</v>
      </c>
      <c r="G39" s="75"/>
      <c r="H39" s="75">
        <f t="shared" si="0"/>
        <v>0</v>
      </c>
      <c r="I39" s="76">
        <f t="shared" si="1"/>
        <v>0</v>
      </c>
      <c r="J39" s="76">
        <f t="shared" si="2"/>
        <v>0</v>
      </c>
      <c r="K39" s="76">
        <f t="shared" si="3"/>
        <v>0</v>
      </c>
      <c r="L39" s="77">
        <f t="shared" si="4"/>
        <v>0</v>
      </c>
      <c r="M39" s="210">
        <f t="shared" si="5"/>
        <v>0</v>
      </c>
      <c r="O39" s="18"/>
      <c r="P39" s="3"/>
      <c r="Q39" s="1"/>
      <c r="R39" s="24"/>
      <c r="S39" s="24"/>
      <c r="T39" s="20"/>
      <c r="U39" s="25"/>
      <c r="V39" s="3"/>
      <c r="W39" s="3"/>
    </row>
    <row r="40" spans="2:23" s="8" customFormat="1" ht="13.5">
      <c r="B40" s="74">
        <v>87257</v>
      </c>
      <c r="C40" s="99">
        <v>87260</v>
      </c>
      <c r="D40" s="108" t="s">
        <v>99</v>
      </c>
      <c r="E40" s="76">
        <v>110</v>
      </c>
      <c r="F40" s="75" t="s">
        <v>1</v>
      </c>
      <c r="G40" s="75"/>
      <c r="H40" s="75">
        <f t="shared" si="0"/>
        <v>0</v>
      </c>
      <c r="I40" s="76">
        <f t="shared" si="1"/>
        <v>0</v>
      </c>
      <c r="J40" s="76">
        <f t="shared" si="2"/>
        <v>0</v>
      </c>
      <c r="K40" s="76">
        <f t="shared" si="3"/>
        <v>0</v>
      </c>
      <c r="L40" s="77">
        <f t="shared" si="4"/>
        <v>0</v>
      </c>
      <c r="M40" s="210">
        <f t="shared" si="5"/>
        <v>0</v>
      </c>
      <c r="O40" s="18"/>
      <c r="P40" s="3"/>
      <c r="Q40" s="1"/>
      <c r="R40" s="24"/>
      <c r="S40" s="24"/>
      <c r="T40" s="20"/>
      <c r="U40" s="25"/>
      <c r="V40" s="3"/>
      <c r="W40" s="3"/>
    </row>
    <row r="41" spans="2:23" s="8" customFormat="1" ht="14.25" thickBot="1">
      <c r="B41" s="74"/>
      <c r="C41" s="99"/>
      <c r="D41" s="108" t="s">
        <v>100</v>
      </c>
      <c r="E41" s="76">
        <v>5</v>
      </c>
      <c r="F41" s="75" t="s">
        <v>1</v>
      </c>
      <c r="G41" s="75"/>
      <c r="H41" s="75">
        <f>ROUND((G41*0.25),2)</f>
        <v>0</v>
      </c>
      <c r="I41" s="76">
        <f>ROUND(((G41*0.7)*1.25),2)</f>
        <v>0</v>
      </c>
      <c r="J41" s="76">
        <f>ROUND(((G41*0.3)*1.25),2)</f>
        <v>0</v>
      </c>
      <c r="K41" s="76">
        <f>ROUND((I41*E41),2)</f>
        <v>0</v>
      </c>
      <c r="L41" s="77">
        <f>ROUND((J41*E41),2)</f>
        <v>0</v>
      </c>
      <c r="M41" s="210">
        <f>ROUND((K41+L41),2)</f>
        <v>0</v>
      </c>
      <c r="O41" s="18"/>
      <c r="P41" s="3"/>
      <c r="Q41" s="1"/>
      <c r="R41" s="24"/>
      <c r="S41" s="24"/>
      <c r="T41" s="20"/>
      <c r="U41" s="25"/>
      <c r="V41" s="3"/>
      <c r="W41" s="3"/>
    </row>
    <row r="42" spans="2:21" ht="15" customHeight="1" thickBot="1">
      <c r="B42" s="152"/>
      <c r="C42" s="153"/>
      <c r="D42" s="154" t="s">
        <v>70</v>
      </c>
      <c r="E42" s="158"/>
      <c r="F42" s="174"/>
      <c r="G42" s="175"/>
      <c r="H42" s="156"/>
      <c r="I42" s="155"/>
      <c r="J42" s="155"/>
      <c r="K42" s="155"/>
      <c r="L42" s="157"/>
      <c r="M42" s="213"/>
      <c r="R42" s="24"/>
      <c r="S42" s="24"/>
      <c r="T42" s="20"/>
      <c r="U42" s="25"/>
    </row>
    <row r="43" spans="2:21" ht="13.5">
      <c r="B43" s="74">
        <v>87879</v>
      </c>
      <c r="C43" s="99">
        <v>87878</v>
      </c>
      <c r="D43" s="107" t="s">
        <v>132</v>
      </c>
      <c r="E43" s="76">
        <v>107.95</v>
      </c>
      <c r="F43" s="75" t="s">
        <v>1</v>
      </c>
      <c r="G43" s="75"/>
      <c r="H43" s="75">
        <f t="shared" si="0"/>
        <v>0</v>
      </c>
      <c r="I43" s="76">
        <f t="shared" si="1"/>
        <v>0</v>
      </c>
      <c r="J43" s="76">
        <f t="shared" si="2"/>
        <v>0</v>
      </c>
      <c r="K43" s="76">
        <f t="shared" si="3"/>
        <v>0</v>
      </c>
      <c r="L43" s="77">
        <f t="shared" si="4"/>
        <v>0</v>
      </c>
      <c r="M43" s="210">
        <f t="shared" si="5"/>
        <v>0</v>
      </c>
      <c r="R43" s="24"/>
      <c r="S43" s="24"/>
      <c r="T43" s="20"/>
      <c r="U43" s="25"/>
    </row>
    <row r="44" spans="2:21" ht="13.5">
      <c r="B44" s="74">
        <v>87905</v>
      </c>
      <c r="C44" s="99"/>
      <c r="D44" s="107" t="s">
        <v>133</v>
      </c>
      <c r="E44" s="76">
        <v>40</v>
      </c>
      <c r="F44" s="75" t="s">
        <v>1</v>
      </c>
      <c r="G44" s="75"/>
      <c r="H44" s="75">
        <f>ROUND((G44*0.25),2)</f>
        <v>0</v>
      </c>
      <c r="I44" s="76">
        <f>ROUND(((G44*0.7)*1.25),2)</f>
        <v>0</v>
      </c>
      <c r="J44" s="76">
        <f>ROUND(((G44*0.3)*1.25),2)</f>
        <v>0</v>
      </c>
      <c r="K44" s="76">
        <f>ROUND((I44*E44),2)</f>
        <v>0</v>
      </c>
      <c r="L44" s="77">
        <f>ROUND((J44*E44),2)</f>
        <v>0</v>
      </c>
      <c r="M44" s="210">
        <f>ROUND((K44+L44),2)</f>
        <v>0</v>
      </c>
      <c r="R44" s="24"/>
      <c r="S44" s="24"/>
      <c r="T44" s="20"/>
      <c r="U44" s="25"/>
    </row>
    <row r="45" spans="1:21" ht="13.5">
      <c r="A45" s="57"/>
      <c r="B45" s="74">
        <v>87535</v>
      </c>
      <c r="C45" s="99">
        <v>87775</v>
      </c>
      <c r="D45" s="107" t="s">
        <v>134</v>
      </c>
      <c r="E45" s="76">
        <v>107.95</v>
      </c>
      <c r="F45" s="75" t="s">
        <v>1</v>
      </c>
      <c r="G45" s="75"/>
      <c r="H45" s="75">
        <f t="shared" si="0"/>
        <v>0</v>
      </c>
      <c r="I45" s="76">
        <f t="shared" si="1"/>
        <v>0</v>
      </c>
      <c r="J45" s="76">
        <f t="shared" si="2"/>
        <v>0</v>
      </c>
      <c r="K45" s="76">
        <f t="shared" si="3"/>
        <v>0</v>
      </c>
      <c r="L45" s="77">
        <f t="shared" si="4"/>
        <v>0</v>
      </c>
      <c r="M45" s="210">
        <f t="shared" si="5"/>
        <v>0</v>
      </c>
      <c r="R45" s="24"/>
      <c r="S45" s="24"/>
      <c r="T45" s="20"/>
      <c r="U45" s="25"/>
    </row>
    <row r="46" spans="1:21" ht="13.5">
      <c r="A46" s="57"/>
      <c r="B46" s="74">
        <v>87775</v>
      </c>
      <c r="C46" s="99"/>
      <c r="D46" s="107" t="s">
        <v>135</v>
      </c>
      <c r="E46" s="76">
        <v>40</v>
      </c>
      <c r="F46" s="75" t="s">
        <v>1</v>
      </c>
      <c r="G46" s="75"/>
      <c r="H46" s="75">
        <f>ROUND((G46*0.25),2)</f>
        <v>0</v>
      </c>
      <c r="I46" s="76">
        <f>ROUND(((G46*0.7)*1.25),2)</f>
        <v>0</v>
      </c>
      <c r="J46" s="76">
        <f>ROUND(((G46*0.3)*1.25),2)</f>
        <v>0</v>
      </c>
      <c r="K46" s="76">
        <f>ROUND((I46*E46),2)</f>
        <v>0</v>
      </c>
      <c r="L46" s="77">
        <f>ROUND((J46*E46),2)</f>
        <v>0</v>
      </c>
      <c r="M46" s="210">
        <f>ROUND((K46+L46),2)</f>
        <v>0</v>
      </c>
      <c r="R46" s="24"/>
      <c r="S46" s="24"/>
      <c r="T46" s="20"/>
      <c r="U46" s="25"/>
    </row>
    <row r="47" spans="1:21" ht="14.25" customHeight="1">
      <c r="A47" s="57"/>
      <c r="B47" s="74">
        <v>87547</v>
      </c>
      <c r="C47" s="99">
        <v>84074</v>
      </c>
      <c r="D47" s="107" t="s">
        <v>136</v>
      </c>
      <c r="E47" s="76">
        <v>116.45</v>
      </c>
      <c r="F47" s="75" t="s">
        <v>1</v>
      </c>
      <c r="G47" s="75"/>
      <c r="H47" s="75">
        <f t="shared" si="0"/>
        <v>0</v>
      </c>
      <c r="I47" s="76">
        <f t="shared" si="1"/>
        <v>0</v>
      </c>
      <c r="J47" s="76">
        <f t="shared" si="2"/>
        <v>0</v>
      </c>
      <c r="K47" s="76">
        <f t="shared" si="3"/>
        <v>0</v>
      </c>
      <c r="L47" s="77">
        <f t="shared" si="4"/>
        <v>0</v>
      </c>
      <c r="M47" s="210">
        <f t="shared" si="5"/>
        <v>0</v>
      </c>
      <c r="R47" s="24"/>
      <c r="S47" s="24"/>
      <c r="T47" s="20"/>
      <c r="U47" s="25"/>
    </row>
    <row r="48" spans="1:21" ht="13.5">
      <c r="A48" s="57"/>
      <c r="B48" s="74">
        <v>90408</v>
      </c>
      <c r="C48" s="99"/>
      <c r="D48" s="107" t="s">
        <v>186</v>
      </c>
      <c r="E48" s="76">
        <v>100</v>
      </c>
      <c r="F48" s="75" t="s">
        <v>1</v>
      </c>
      <c r="G48" s="75"/>
      <c r="H48" s="75">
        <f>ROUND((G48*0.25),2)</f>
        <v>0</v>
      </c>
      <c r="I48" s="76">
        <f>ROUND(((G48*0.7)*1.25),2)</f>
        <v>0</v>
      </c>
      <c r="J48" s="76">
        <f>ROUND(((G48*0.3)*1.25),2)</f>
        <v>0</v>
      </c>
      <c r="K48" s="76">
        <f>ROUND((I48*E48),2)</f>
        <v>0</v>
      </c>
      <c r="L48" s="77">
        <f>ROUND((J48*E48),2)</f>
        <v>0</v>
      </c>
      <c r="M48" s="210">
        <f>ROUND((K48+L48),2)</f>
        <v>0</v>
      </c>
      <c r="R48" s="24"/>
      <c r="S48" s="24"/>
      <c r="T48" s="20"/>
      <c r="U48" s="25"/>
    </row>
    <row r="49" spans="2:21" ht="15" customHeight="1" thickBot="1">
      <c r="B49" s="74">
        <v>87273</v>
      </c>
      <c r="C49" s="100">
        <v>87265</v>
      </c>
      <c r="D49" s="100" t="s">
        <v>137</v>
      </c>
      <c r="E49" s="76">
        <v>31.5</v>
      </c>
      <c r="F49" s="75" t="s">
        <v>1</v>
      </c>
      <c r="G49" s="75"/>
      <c r="H49" s="75">
        <f aca="true" t="shared" si="6" ref="H49:H84">ROUND((G49*0.25),2)</f>
        <v>0</v>
      </c>
      <c r="I49" s="76">
        <f aca="true" t="shared" si="7" ref="I49:I84">ROUND(((G49*0.7)*1.25),2)</f>
        <v>0</v>
      </c>
      <c r="J49" s="76">
        <f>ROUND(((G49*0.3)*1.25),2)</f>
        <v>0</v>
      </c>
      <c r="K49" s="76">
        <f>ROUND((I49*E49),2)</f>
        <v>0</v>
      </c>
      <c r="L49" s="77">
        <f>ROUND((J49*E49),2)</f>
        <v>0</v>
      </c>
      <c r="M49" s="210">
        <f>ROUND((K49+L49),2)</f>
        <v>0</v>
      </c>
      <c r="R49" s="24"/>
      <c r="S49" s="24"/>
      <c r="T49" s="20"/>
      <c r="U49" s="10"/>
    </row>
    <row r="50" spans="2:23" ht="13.5" customHeight="1" thickBot="1">
      <c r="B50" s="152"/>
      <c r="C50" s="153"/>
      <c r="D50" s="154" t="s">
        <v>71</v>
      </c>
      <c r="E50" s="158"/>
      <c r="F50" s="174"/>
      <c r="G50" s="175"/>
      <c r="H50" s="156"/>
      <c r="I50" s="155"/>
      <c r="J50" s="155"/>
      <c r="K50" s="155"/>
      <c r="L50" s="157"/>
      <c r="M50" s="213"/>
      <c r="O50" s="252"/>
      <c r="P50" s="252"/>
      <c r="Q50" s="252"/>
      <c r="R50" s="252"/>
      <c r="S50" s="252"/>
      <c r="T50" s="252"/>
      <c r="U50" s="252"/>
      <c r="V50" s="252"/>
      <c r="W50" s="252"/>
    </row>
    <row r="51" spans="2:21" ht="15" customHeight="1">
      <c r="B51" s="74" t="s">
        <v>101</v>
      </c>
      <c r="C51" s="99">
        <v>6103</v>
      </c>
      <c r="D51" s="107" t="s">
        <v>138</v>
      </c>
      <c r="E51" s="76">
        <v>16.08</v>
      </c>
      <c r="F51" s="75" t="s">
        <v>1</v>
      </c>
      <c r="G51" s="75"/>
      <c r="H51" s="75">
        <f t="shared" si="6"/>
        <v>0</v>
      </c>
      <c r="I51" s="76">
        <f t="shared" si="7"/>
        <v>0</v>
      </c>
      <c r="J51" s="76">
        <f>ROUND(((G51*0.3)*1.25),2)</f>
        <v>0</v>
      </c>
      <c r="K51" s="76">
        <f>ROUND((I51*E51),2)</f>
        <v>0</v>
      </c>
      <c r="L51" s="77">
        <f>ROUND((J51*E51),2)</f>
        <v>0</v>
      </c>
      <c r="M51" s="210">
        <f>ROUND((K51+L51),2)</f>
        <v>0</v>
      </c>
      <c r="R51" s="24"/>
      <c r="S51" s="24"/>
      <c r="T51" s="20"/>
      <c r="U51" s="10"/>
    </row>
    <row r="52" spans="2:23" s="5" customFormat="1" ht="15" customHeight="1">
      <c r="B52" s="74">
        <v>90797</v>
      </c>
      <c r="C52" s="99" t="s">
        <v>77</v>
      </c>
      <c r="D52" s="107" t="s">
        <v>139</v>
      </c>
      <c r="E52" s="76">
        <v>1</v>
      </c>
      <c r="F52" s="75" t="s">
        <v>78</v>
      </c>
      <c r="G52" s="75"/>
      <c r="H52" s="75">
        <f>ROUND((G52*0.25),2)</f>
        <v>0</v>
      </c>
      <c r="I52" s="76">
        <f>ROUND(((G52*0.7)*1.25),2)</f>
        <v>0</v>
      </c>
      <c r="J52" s="76">
        <f>ROUND(((G52*0.3)*1.25),2)</f>
        <v>0</v>
      </c>
      <c r="K52" s="76">
        <f>ROUND((I52*E52),2)</f>
        <v>0</v>
      </c>
      <c r="L52" s="77">
        <f>ROUND((J52*E52),2)</f>
        <v>0</v>
      </c>
      <c r="M52" s="210">
        <f>ROUND((K52+L52),2)</f>
        <v>0</v>
      </c>
      <c r="O52" s="22"/>
      <c r="P52" s="1"/>
      <c r="Q52" s="1"/>
      <c r="R52" s="24"/>
      <c r="S52" s="24"/>
      <c r="T52" s="20"/>
      <c r="U52" s="10"/>
      <c r="V52" s="1"/>
      <c r="W52" s="1"/>
    </row>
    <row r="53" spans="2:21" ht="13.5" customHeight="1">
      <c r="B53" s="200" t="s">
        <v>101</v>
      </c>
      <c r="C53" s="142" t="s">
        <v>77</v>
      </c>
      <c r="D53" s="142" t="s">
        <v>127</v>
      </c>
      <c r="E53" s="76">
        <v>7.14</v>
      </c>
      <c r="F53" s="75" t="s">
        <v>1</v>
      </c>
      <c r="G53" s="75"/>
      <c r="H53" s="75">
        <f>ROUND((G53*0.25),2)</f>
        <v>0</v>
      </c>
      <c r="I53" s="76">
        <f>ROUND(((G53*0.7)*1.25),2)</f>
        <v>0</v>
      </c>
      <c r="J53" s="76">
        <f>ROUND(((G53*0.3)*1.25),2)</f>
        <v>0</v>
      </c>
      <c r="K53" s="76">
        <f>ROUND((I53*E53),2)</f>
        <v>0</v>
      </c>
      <c r="L53" s="77">
        <f>ROUND((J53*E53),2)</f>
        <v>0</v>
      </c>
      <c r="M53" s="210">
        <f>ROUND((K53+L53),2)</f>
        <v>0</v>
      </c>
      <c r="R53" s="24"/>
      <c r="S53" s="24"/>
      <c r="T53" s="20"/>
      <c r="U53" s="25"/>
    </row>
    <row r="54" spans="2:21" ht="12.75">
      <c r="B54" s="201">
        <v>100701</v>
      </c>
      <c r="C54" s="142">
        <v>40678</v>
      </c>
      <c r="D54" s="142" t="s">
        <v>102</v>
      </c>
      <c r="E54" s="109">
        <v>0.36</v>
      </c>
      <c r="F54" s="110" t="s">
        <v>1</v>
      </c>
      <c r="G54" s="110"/>
      <c r="H54" s="110">
        <f t="shared" si="6"/>
        <v>0</v>
      </c>
      <c r="I54" s="109">
        <f t="shared" si="7"/>
        <v>0</v>
      </c>
      <c r="J54" s="109">
        <f>ROUND(((G54*0.3)*1.25),2)</f>
        <v>0</v>
      </c>
      <c r="K54" s="109">
        <f>ROUND((I54*E54),2)</f>
        <v>0</v>
      </c>
      <c r="L54" s="111">
        <f>ROUND((J54*E54),2)</f>
        <v>0</v>
      </c>
      <c r="M54" s="210">
        <f>ROUND((K54+L54),2)</f>
        <v>0</v>
      </c>
      <c r="N54" s="71"/>
      <c r="R54" s="24"/>
      <c r="S54" s="24"/>
      <c r="T54" s="20"/>
      <c r="U54" s="25"/>
    </row>
    <row r="55" spans="1:21" ht="13.5" thickBot="1">
      <c r="A55" s="57"/>
      <c r="B55" s="201">
        <v>101965</v>
      </c>
      <c r="C55" s="142" t="s">
        <v>79</v>
      </c>
      <c r="D55" s="142" t="s">
        <v>122</v>
      </c>
      <c r="E55" s="76">
        <v>14.5</v>
      </c>
      <c r="F55" s="75" t="s">
        <v>6</v>
      </c>
      <c r="G55" s="75"/>
      <c r="H55" s="75">
        <f t="shared" si="6"/>
        <v>0</v>
      </c>
      <c r="I55" s="76">
        <f t="shared" si="7"/>
        <v>0</v>
      </c>
      <c r="J55" s="76">
        <f>ROUND(((G55*0.3)*1.25),2)</f>
        <v>0</v>
      </c>
      <c r="K55" s="76">
        <f>ROUND((I55*E55),2)</f>
        <v>0</v>
      </c>
      <c r="L55" s="77">
        <f>ROUND((J55*E55),2)</f>
        <v>0</v>
      </c>
      <c r="M55" s="210">
        <f>ROUND((K55+L55),2)</f>
        <v>0</v>
      </c>
      <c r="N55" s="71"/>
      <c r="O55" s="26"/>
      <c r="P55" s="27"/>
      <c r="R55" s="24"/>
      <c r="S55" s="24"/>
      <c r="T55" s="20"/>
      <c r="U55" s="25"/>
    </row>
    <row r="56" spans="1:21" ht="13.5" thickBot="1">
      <c r="A56" s="57"/>
      <c r="B56" s="152"/>
      <c r="C56" s="153"/>
      <c r="D56" s="154" t="s">
        <v>21</v>
      </c>
      <c r="E56" s="158"/>
      <c r="F56" s="174"/>
      <c r="G56" s="175"/>
      <c r="H56" s="156"/>
      <c r="I56" s="155"/>
      <c r="J56" s="155"/>
      <c r="K56" s="155"/>
      <c r="L56" s="157"/>
      <c r="M56" s="213"/>
      <c r="N56" s="71"/>
      <c r="O56" s="26"/>
      <c r="P56" s="27"/>
      <c r="R56" s="24"/>
      <c r="S56" s="24"/>
      <c r="T56" s="20"/>
      <c r="U56" s="25"/>
    </row>
    <row r="57" spans="1:21" ht="18.75" customHeight="1">
      <c r="A57" s="57"/>
      <c r="B57" s="74">
        <v>88484</v>
      </c>
      <c r="C57" s="112">
        <v>88489</v>
      </c>
      <c r="D57" s="107" t="s">
        <v>104</v>
      </c>
      <c r="E57" s="76">
        <v>100</v>
      </c>
      <c r="F57" s="75" t="s">
        <v>1</v>
      </c>
      <c r="G57" s="75"/>
      <c r="H57" s="75">
        <f t="shared" si="6"/>
        <v>0</v>
      </c>
      <c r="I57" s="76">
        <f t="shared" si="7"/>
        <v>0</v>
      </c>
      <c r="J57" s="76">
        <f aca="true" t="shared" si="8" ref="J57:J63">ROUND(((G57*0.3)*1.25),2)</f>
        <v>0</v>
      </c>
      <c r="K57" s="76">
        <f aca="true" t="shared" si="9" ref="K57:K63">ROUND((I57*E57),2)</f>
        <v>0</v>
      </c>
      <c r="L57" s="77">
        <f aca="true" t="shared" si="10" ref="L57:L63">ROUND((J57*E57),2)</f>
        <v>0</v>
      </c>
      <c r="M57" s="210">
        <f aca="true" t="shared" si="11" ref="M57:M63">ROUND((K57+L57),2)</f>
        <v>0</v>
      </c>
      <c r="N57" s="71"/>
      <c r="O57" s="26"/>
      <c r="P57" s="27"/>
      <c r="R57" s="24"/>
      <c r="S57" s="24"/>
      <c r="T57" s="20"/>
      <c r="U57" s="25"/>
    </row>
    <row r="58" spans="2:21" ht="15" customHeight="1">
      <c r="B58" s="91">
        <v>88485</v>
      </c>
      <c r="C58" s="99" t="s">
        <v>47</v>
      </c>
      <c r="D58" s="107" t="s">
        <v>103</v>
      </c>
      <c r="E58" s="76">
        <v>156.45</v>
      </c>
      <c r="F58" s="75" t="s">
        <v>1</v>
      </c>
      <c r="G58" s="75"/>
      <c r="H58" s="75">
        <f t="shared" si="6"/>
        <v>0</v>
      </c>
      <c r="I58" s="76">
        <f t="shared" si="7"/>
        <v>0</v>
      </c>
      <c r="J58" s="76">
        <f t="shared" si="8"/>
        <v>0</v>
      </c>
      <c r="K58" s="76">
        <f t="shared" si="9"/>
        <v>0</v>
      </c>
      <c r="L58" s="77">
        <f t="shared" si="10"/>
        <v>0</v>
      </c>
      <c r="M58" s="210">
        <f t="shared" si="11"/>
        <v>0</v>
      </c>
      <c r="N58" s="71"/>
      <c r="O58" s="255"/>
      <c r="P58" s="255"/>
      <c r="Q58" s="255"/>
      <c r="R58" s="255"/>
      <c r="S58" s="24"/>
      <c r="T58" s="20"/>
      <c r="U58" s="25"/>
    </row>
    <row r="59" spans="2:21" ht="15" customHeight="1">
      <c r="B59" s="91">
        <v>88488</v>
      </c>
      <c r="C59" s="99"/>
      <c r="D59" s="107" t="s">
        <v>140</v>
      </c>
      <c r="E59" s="76">
        <v>100</v>
      </c>
      <c r="F59" s="75" t="s">
        <v>1</v>
      </c>
      <c r="G59" s="75"/>
      <c r="H59" s="75">
        <f t="shared" si="6"/>
        <v>0</v>
      </c>
      <c r="I59" s="76">
        <f t="shared" si="7"/>
        <v>0</v>
      </c>
      <c r="J59" s="76">
        <f t="shared" si="8"/>
        <v>0</v>
      </c>
      <c r="K59" s="76">
        <f t="shared" si="9"/>
        <v>0</v>
      </c>
      <c r="L59" s="77">
        <f t="shared" si="10"/>
        <v>0</v>
      </c>
      <c r="M59" s="210">
        <f t="shared" si="11"/>
        <v>0</v>
      </c>
      <c r="N59" s="71"/>
      <c r="O59" s="27"/>
      <c r="P59" s="27"/>
      <c r="Q59" s="27"/>
      <c r="R59" s="27"/>
      <c r="S59" s="24"/>
      <c r="T59" s="20"/>
      <c r="U59" s="25"/>
    </row>
    <row r="60" spans="2:21" ht="15" customHeight="1">
      <c r="B60" s="91">
        <v>88489</v>
      </c>
      <c r="C60" s="99"/>
      <c r="D60" s="107" t="s">
        <v>141</v>
      </c>
      <c r="E60" s="76">
        <v>156.45</v>
      </c>
      <c r="F60" s="75" t="s">
        <v>1</v>
      </c>
      <c r="G60" s="75"/>
      <c r="H60" s="75">
        <f>ROUND((G60*0.25),2)</f>
        <v>0</v>
      </c>
      <c r="I60" s="76">
        <f>ROUND(((G60*0.7)*1.25),2)</f>
        <v>0</v>
      </c>
      <c r="J60" s="76">
        <f>ROUND(((G60*0.3)*1.25),2)</f>
        <v>0</v>
      </c>
      <c r="K60" s="76">
        <f>ROUND((I60*E60),2)</f>
        <v>0</v>
      </c>
      <c r="L60" s="77">
        <f t="shared" si="10"/>
        <v>0</v>
      </c>
      <c r="M60" s="210">
        <f>ROUND((K60+L60),2)</f>
        <v>0</v>
      </c>
      <c r="N60" s="71"/>
      <c r="O60" s="27"/>
      <c r="P60" s="27"/>
      <c r="Q60" s="27"/>
      <c r="R60" s="27"/>
      <c r="S60" s="24"/>
      <c r="T60" s="20"/>
      <c r="U60" s="25"/>
    </row>
    <row r="61" spans="2:21" ht="15" customHeight="1">
      <c r="B61" s="91">
        <v>102193</v>
      </c>
      <c r="C61" s="99"/>
      <c r="D61" s="107" t="s">
        <v>105</v>
      </c>
      <c r="E61" s="76">
        <v>3.78</v>
      </c>
      <c r="F61" s="75" t="s">
        <v>1</v>
      </c>
      <c r="G61" s="75"/>
      <c r="H61" s="75">
        <f>ROUND((G61*0.25),2)</f>
        <v>0</v>
      </c>
      <c r="I61" s="76">
        <f>ROUND(((G61*0.7)*1.25),2)</f>
        <v>0</v>
      </c>
      <c r="J61" s="76">
        <f>ROUND(((G61*0.3)*1.25),2)</f>
        <v>0</v>
      </c>
      <c r="K61" s="76">
        <f>ROUND((I61*E61),2)</f>
        <v>0</v>
      </c>
      <c r="L61" s="77">
        <f t="shared" si="10"/>
        <v>0</v>
      </c>
      <c r="M61" s="210">
        <f>ROUND((K61+L61),2)</f>
        <v>0</v>
      </c>
      <c r="N61" s="71"/>
      <c r="O61" s="27"/>
      <c r="P61" s="27"/>
      <c r="Q61" s="27"/>
      <c r="R61" s="27"/>
      <c r="S61" s="24"/>
      <c r="T61" s="20"/>
      <c r="U61" s="25"/>
    </row>
    <row r="62" spans="2:21" ht="15" customHeight="1">
      <c r="B62" s="91">
        <v>102197</v>
      </c>
      <c r="C62" s="99"/>
      <c r="D62" s="107" t="s">
        <v>106</v>
      </c>
      <c r="E62" s="76">
        <v>3.78</v>
      </c>
      <c r="F62" s="75" t="s">
        <v>1</v>
      </c>
      <c r="G62" s="75"/>
      <c r="H62" s="75">
        <f>ROUND((G62*0.25),2)</f>
        <v>0</v>
      </c>
      <c r="I62" s="76">
        <f>ROUND(((G62*0.7)*1.25),2)</f>
        <v>0</v>
      </c>
      <c r="J62" s="76">
        <f>ROUND(((G62*0.3)*1.25),2)</f>
        <v>0</v>
      </c>
      <c r="K62" s="76">
        <f>ROUND((I62*E62),2)</f>
        <v>0</v>
      </c>
      <c r="L62" s="77">
        <f t="shared" si="10"/>
        <v>0</v>
      </c>
      <c r="M62" s="210">
        <f>ROUND((K62+L62),2)</f>
        <v>0</v>
      </c>
      <c r="N62" s="71"/>
      <c r="O62" s="27"/>
      <c r="P62" s="27"/>
      <c r="Q62" s="27"/>
      <c r="R62" s="27"/>
      <c r="S62" s="24"/>
      <c r="T62" s="20"/>
      <c r="U62" s="25"/>
    </row>
    <row r="63" spans="2:21" ht="15" customHeight="1" thickBot="1">
      <c r="B63" s="74">
        <v>102218</v>
      </c>
      <c r="C63" s="99" t="s">
        <v>80</v>
      </c>
      <c r="D63" s="107" t="s">
        <v>142</v>
      </c>
      <c r="E63" s="76">
        <v>3.78</v>
      </c>
      <c r="F63" s="75" t="s">
        <v>1</v>
      </c>
      <c r="G63" s="75"/>
      <c r="H63" s="75">
        <f t="shared" si="6"/>
        <v>0</v>
      </c>
      <c r="I63" s="76">
        <f t="shared" si="7"/>
        <v>0</v>
      </c>
      <c r="J63" s="76">
        <f t="shared" si="8"/>
        <v>0</v>
      </c>
      <c r="K63" s="76">
        <f t="shared" si="9"/>
        <v>0</v>
      </c>
      <c r="L63" s="77">
        <f t="shared" si="10"/>
        <v>0</v>
      </c>
      <c r="M63" s="210">
        <f t="shared" si="11"/>
        <v>0</v>
      </c>
      <c r="N63" s="71"/>
      <c r="R63" s="24"/>
      <c r="S63" s="24"/>
      <c r="T63" s="20"/>
      <c r="U63" s="10"/>
    </row>
    <row r="64" spans="2:23" ht="13.5" customHeight="1" thickBot="1">
      <c r="B64" s="152"/>
      <c r="C64" s="153"/>
      <c r="D64" s="154" t="s">
        <v>63</v>
      </c>
      <c r="E64" s="158"/>
      <c r="F64" s="174"/>
      <c r="G64" s="175"/>
      <c r="H64" s="156"/>
      <c r="I64" s="155"/>
      <c r="J64" s="155"/>
      <c r="K64" s="155"/>
      <c r="L64" s="157"/>
      <c r="M64" s="213"/>
      <c r="N64" s="71"/>
      <c r="R64" s="24"/>
      <c r="S64" s="24"/>
      <c r="T64" s="20"/>
      <c r="U64" s="10"/>
      <c r="V64" s="4"/>
      <c r="W64" s="4"/>
    </row>
    <row r="65" spans="2:24" ht="15" customHeight="1">
      <c r="B65" s="201">
        <v>86932</v>
      </c>
      <c r="C65" s="142">
        <v>86932</v>
      </c>
      <c r="D65" s="145" t="s">
        <v>128</v>
      </c>
      <c r="E65" s="144">
        <v>1</v>
      </c>
      <c r="F65" s="144" t="s">
        <v>4</v>
      </c>
      <c r="G65" s="144"/>
      <c r="H65" s="144">
        <f t="shared" si="6"/>
        <v>0</v>
      </c>
      <c r="I65" s="144">
        <f t="shared" si="7"/>
        <v>0</v>
      </c>
      <c r="J65" s="144">
        <f aca="true" t="shared" si="12" ref="J65:J73">ROUND(((G65*0.3)*1.25),2)</f>
        <v>0</v>
      </c>
      <c r="K65" s="144">
        <f aca="true" t="shared" si="13" ref="K65:K73">ROUND((I65*E65),2)</f>
        <v>0</v>
      </c>
      <c r="L65" s="144">
        <f aca="true" t="shared" si="14" ref="L65:L73">ROUND((J65*E65),2)</f>
        <v>0</v>
      </c>
      <c r="M65" s="210">
        <f aca="true" t="shared" si="15" ref="M65:M73">ROUND((K65+L65),2)</f>
        <v>0</v>
      </c>
      <c r="N65" s="71"/>
      <c r="O65" s="252"/>
      <c r="P65" s="252"/>
      <c r="Q65" s="252"/>
      <c r="R65" s="252"/>
      <c r="S65" s="252"/>
      <c r="T65" s="252"/>
      <c r="U65" s="252"/>
      <c r="V65" s="252"/>
      <c r="W65" s="252"/>
      <c r="X65" s="252"/>
    </row>
    <row r="66" spans="2:24" ht="27" customHeight="1">
      <c r="B66" s="74">
        <v>93396</v>
      </c>
      <c r="C66" s="99">
        <v>86903</v>
      </c>
      <c r="D66" s="100" t="s">
        <v>143</v>
      </c>
      <c r="E66" s="76">
        <v>1</v>
      </c>
      <c r="F66" s="75" t="s">
        <v>4</v>
      </c>
      <c r="G66" s="75"/>
      <c r="H66" s="75">
        <f t="shared" si="6"/>
        <v>0</v>
      </c>
      <c r="I66" s="76">
        <f t="shared" si="7"/>
        <v>0</v>
      </c>
      <c r="J66" s="76">
        <f t="shared" si="12"/>
        <v>0</v>
      </c>
      <c r="K66" s="76">
        <f t="shared" si="13"/>
        <v>0</v>
      </c>
      <c r="L66" s="77">
        <f t="shared" si="14"/>
        <v>0</v>
      </c>
      <c r="M66" s="210">
        <f t="shared" si="15"/>
        <v>0</v>
      </c>
      <c r="N66" s="71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2:23" ht="15" customHeight="1">
      <c r="B67" s="74">
        <v>100868</v>
      </c>
      <c r="C67" s="99">
        <v>27399</v>
      </c>
      <c r="D67" s="107" t="s">
        <v>107</v>
      </c>
      <c r="E67" s="76">
        <v>2</v>
      </c>
      <c r="F67" s="75" t="s">
        <v>4</v>
      </c>
      <c r="G67" s="75"/>
      <c r="H67" s="75">
        <f t="shared" si="6"/>
        <v>0</v>
      </c>
      <c r="I67" s="76">
        <f t="shared" si="7"/>
        <v>0</v>
      </c>
      <c r="J67" s="76">
        <f t="shared" si="12"/>
        <v>0</v>
      </c>
      <c r="K67" s="76">
        <f t="shared" si="13"/>
        <v>0</v>
      </c>
      <c r="L67" s="77">
        <f t="shared" si="14"/>
        <v>0</v>
      </c>
      <c r="M67" s="210">
        <f t="shared" si="15"/>
        <v>0</v>
      </c>
      <c r="N67" s="71"/>
      <c r="O67" s="26"/>
      <c r="P67" s="27"/>
      <c r="R67" s="24"/>
      <c r="S67" s="24"/>
      <c r="T67" s="20"/>
      <c r="U67" s="25"/>
      <c r="V67" s="4"/>
      <c r="W67" s="4"/>
    </row>
    <row r="68" spans="2:23" ht="15" customHeight="1">
      <c r="B68" s="74">
        <v>100867</v>
      </c>
      <c r="C68" s="99">
        <v>86923</v>
      </c>
      <c r="D68" s="107" t="s">
        <v>107</v>
      </c>
      <c r="E68" s="76">
        <v>1</v>
      </c>
      <c r="F68" s="75" t="s">
        <v>4</v>
      </c>
      <c r="G68" s="75"/>
      <c r="H68" s="75">
        <f t="shared" si="6"/>
        <v>0</v>
      </c>
      <c r="I68" s="76">
        <f t="shared" si="7"/>
        <v>0</v>
      </c>
      <c r="J68" s="76">
        <f t="shared" si="12"/>
        <v>0</v>
      </c>
      <c r="K68" s="76">
        <f t="shared" si="13"/>
        <v>0</v>
      </c>
      <c r="L68" s="77">
        <f t="shared" si="14"/>
        <v>0</v>
      </c>
      <c r="M68" s="210">
        <f t="shared" si="15"/>
        <v>0</v>
      </c>
      <c r="N68" s="71"/>
      <c r="R68" s="24"/>
      <c r="S68" s="24"/>
      <c r="T68" s="20"/>
      <c r="U68" s="10"/>
      <c r="V68" s="4"/>
      <c r="W68" s="4"/>
    </row>
    <row r="69" spans="2:23" ht="15" customHeight="1">
      <c r="B69" s="74">
        <v>100874</v>
      </c>
      <c r="C69" s="99">
        <v>86891</v>
      </c>
      <c r="D69" s="107" t="s">
        <v>108</v>
      </c>
      <c r="E69" s="76">
        <v>1</v>
      </c>
      <c r="F69" s="75" t="s">
        <v>4</v>
      </c>
      <c r="G69" s="75"/>
      <c r="H69" s="75">
        <f t="shared" si="6"/>
        <v>0</v>
      </c>
      <c r="I69" s="76">
        <f t="shared" si="7"/>
        <v>0</v>
      </c>
      <c r="J69" s="76">
        <f t="shared" si="12"/>
        <v>0</v>
      </c>
      <c r="K69" s="76">
        <f t="shared" si="13"/>
        <v>0</v>
      </c>
      <c r="L69" s="77">
        <f t="shared" si="14"/>
        <v>0</v>
      </c>
      <c r="M69" s="210">
        <f t="shared" si="15"/>
        <v>0</v>
      </c>
      <c r="N69" s="71"/>
      <c r="R69" s="24"/>
      <c r="S69" s="24"/>
      <c r="T69" s="20"/>
      <c r="U69" s="10"/>
      <c r="V69" s="4"/>
      <c r="W69" s="4"/>
    </row>
    <row r="70" spans="2:23" ht="16.5" customHeight="1">
      <c r="B70" s="74">
        <v>100866</v>
      </c>
      <c r="C70" s="99">
        <v>86910</v>
      </c>
      <c r="D70" s="107" t="s">
        <v>109</v>
      </c>
      <c r="E70" s="76">
        <v>2</v>
      </c>
      <c r="F70" s="75" t="s">
        <v>4</v>
      </c>
      <c r="G70" s="75"/>
      <c r="H70" s="75">
        <f t="shared" si="6"/>
        <v>0</v>
      </c>
      <c r="I70" s="76">
        <f t="shared" si="7"/>
        <v>0</v>
      </c>
      <c r="J70" s="76">
        <f t="shared" si="12"/>
        <v>0</v>
      </c>
      <c r="K70" s="76">
        <f t="shared" si="13"/>
        <v>0</v>
      </c>
      <c r="L70" s="77">
        <f t="shared" si="14"/>
        <v>0</v>
      </c>
      <c r="M70" s="210">
        <f t="shared" si="15"/>
        <v>0</v>
      </c>
      <c r="N70" s="71"/>
      <c r="O70" s="26"/>
      <c r="P70" s="27"/>
      <c r="R70" s="24"/>
      <c r="S70" s="24"/>
      <c r="T70" s="20"/>
      <c r="U70" s="25"/>
      <c r="V70" s="4"/>
      <c r="W70" s="4"/>
    </row>
    <row r="71" spans="2:23" ht="12.75">
      <c r="B71" s="74">
        <v>95544</v>
      </c>
      <c r="C71" s="99">
        <v>11773</v>
      </c>
      <c r="D71" s="107" t="s">
        <v>110</v>
      </c>
      <c r="E71" s="76">
        <v>2</v>
      </c>
      <c r="F71" s="75" t="s">
        <v>4</v>
      </c>
      <c r="G71" s="75"/>
      <c r="H71" s="75">
        <f t="shared" si="6"/>
        <v>0</v>
      </c>
      <c r="I71" s="76">
        <f t="shared" si="7"/>
        <v>0</v>
      </c>
      <c r="J71" s="76">
        <f t="shared" si="12"/>
        <v>0</v>
      </c>
      <c r="K71" s="76">
        <f t="shared" si="13"/>
        <v>0</v>
      </c>
      <c r="L71" s="77">
        <f t="shared" si="14"/>
        <v>0</v>
      </c>
      <c r="M71" s="210">
        <f t="shared" si="15"/>
        <v>0</v>
      </c>
      <c r="N71" s="71"/>
      <c r="R71" s="24"/>
      <c r="S71" s="24"/>
      <c r="T71" s="20"/>
      <c r="U71" s="25"/>
      <c r="V71" s="4"/>
      <c r="W71" s="4"/>
    </row>
    <row r="72" spans="2:23" ht="15" customHeight="1">
      <c r="B72" s="74">
        <v>95547</v>
      </c>
      <c r="C72" s="113">
        <v>85118</v>
      </c>
      <c r="D72" s="114" t="s">
        <v>111</v>
      </c>
      <c r="E72" s="115">
        <v>1</v>
      </c>
      <c r="F72" s="75" t="s">
        <v>4</v>
      </c>
      <c r="G72" s="116"/>
      <c r="H72" s="75">
        <f t="shared" si="6"/>
        <v>0</v>
      </c>
      <c r="I72" s="76">
        <f>ROUND(((G72*0.7)*1.25),2)</f>
        <v>0</v>
      </c>
      <c r="J72" s="76">
        <f t="shared" si="12"/>
        <v>0</v>
      </c>
      <c r="K72" s="76">
        <f t="shared" si="13"/>
        <v>0</v>
      </c>
      <c r="L72" s="77">
        <f t="shared" si="14"/>
        <v>0</v>
      </c>
      <c r="M72" s="210">
        <f t="shared" si="15"/>
        <v>0</v>
      </c>
      <c r="N72" s="71"/>
      <c r="R72" s="24"/>
      <c r="S72" s="24"/>
      <c r="T72" s="20"/>
      <c r="U72" s="25"/>
      <c r="V72" s="4"/>
      <c r="W72" s="4"/>
    </row>
    <row r="73" spans="2:23" ht="14.25" thickBot="1">
      <c r="B73" s="74">
        <v>89987</v>
      </c>
      <c r="C73" s="113">
        <v>73663</v>
      </c>
      <c r="D73" s="114" t="s">
        <v>144</v>
      </c>
      <c r="E73" s="115">
        <v>1</v>
      </c>
      <c r="F73" s="110" t="s">
        <v>4</v>
      </c>
      <c r="G73" s="116"/>
      <c r="H73" s="110">
        <f t="shared" si="6"/>
        <v>0</v>
      </c>
      <c r="I73" s="109">
        <f t="shared" si="7"/>
        <v>0</v>
      </c>
      <c r="J73" s="109">
        <f t="shared" si="12"/>
        <v>0</v>
      </c>
      <c r="K73" s="109">
        <f t="shared" si="13"/>
        <v>0</v>
      </c>
      <c r="L73" s="111">
        <f t="shared" si="14"/>
        <v>0</v>
      </c>
      <c r="M73" s="210">
        <f t="shared" si="15"/>
        <v>0</v>
      </c>
      <c r="N73" s="71"/>
      <c r="R73" s="24"/>
      <c r="S73" s="24"/>
      <c r="T73" s="20"/>
      <c r="U73" s="25"/>
      <c r="V73" s="4"/>
      <c r="W73" s="4"/>
    </row>
    <row r="74" spans="2:23" ht="14.25" thickBot="1">
      <c r="B74" s="166"/>
      <c r="C74" s="167"/>
      <c r="D74" s="168" t="s">
        <v>116</v>
      </c>
      <c r="E74" s="169"/>
      <c r="F74" s="170"/>
      <c r="G74" s="171"/>
      <c r="H74" s="170"/>
      <c r="I74" s="172"/>
      <c r="J74" s="172"/>
      <c r="K74" s="172"/>
      <c r="L74" s="173"/>
      <c r="M74" s="213"/>
      <c r="N74" s="71"/>
      <c r="R74" s="24"/>
      <c r="S74" s="24"/>
      <c r="T74" s="20"/>
      <c r="U74" s="25"/>
      <c r="V74" s="4"/>
      <c r="W74" s="4"/>
    </row>
    <row r="75" spans="2:23" ht="13.5">
      <c r="B75" s="74"/>
      <c r="C75" s="113"/>
      <c r="D75" s="117" t="s">
        <v>117</v>
      </c>
      <c r="E75" s="115"/>
      <c r="F75" s="110"/>
      <c r="G75" s="116"/>
      <c r="H75" s="110"/>
      <c r="I75" s="109"/>
      <c r="J75" s="109"/>
      <c r="K75" s="109"/>
      <c r="L75" s="111"/>
      <c r="M75" s="210"/>
      <c r="R75" s="24"/>
      <c r="S75" s="24"/>
      <c r="T75" s="20"/>
      <c r="U75" s="25"/>
      <c r="V75" s="4"/>
      <c r="W75" s="4"/>
    </row>
    <row r="76" spans="2:23" ht="14.25" thickBot="1">
      <c r="B76" s="74">
        <v>92688</v>
      </c>
      <c r="C76" s="113"/>
      <c r="D76" s="114" t="s">
        <v>118</v>
      </c>
      <c r="E76" s="115">
        <v>4.5</v>
      </c>
      <c r="F76" s="110" t="s">
        <v>6</v>
      </c>
      <c r="G76" s="116"/>
      <c r="H76" s="110">
        <f>ROUND((G76*0.25),2)</f>
        <v>0</v>
      </c>
      <c r="I76" s="109">
        <f>ROUND(((G76*0.7)*1.25),2)</f>
        <v>0</v>
      </c>
      <c r="J76" s="109">
        <f>ROUND(((G76*0.3)*1.25),2)</f>
        <v>0</v>
      </c>
      <c r="K76" s="109">
        <f>ROUND((I76*E76),2)</f>
        <v>0</v>
      </c>
      <c r="L76" s="111">
        <f>ROUND((J76*E76),2)</f>
        <v>0</v>
      </c>
      <c r="M76" s="210">
        <f>ROUND((K76+L76),2)</f>
        <v>0</v>
      </c>
      <c r="R76" s="24"/>
      <c r="S76" s="24"/>
      <c r="T76" s="20"/>
      <c r="U76" s="25"/>
      <c r="V76" s="4"/>
      <c r="W76" s="4"/>
    </row>
    <row r="77" spans="2:23" ht="12.75" customHeight="1" thickBot="1">
      <c r="B77" s="152"/>
      <c r="C77" s="153"/>
      <c r="D77" s="154" t="s">
        <v>81</v>
      </c>
      <c r="E77" s="165"/>
      <c r="F77" s="156"/>
      <c r="G77" s="159"/>
      <c r="H77" s="156"/>
      <c r="I77" s="155"/>
      <c r="J77" s="155"/>
      <c r="K77" s="155"/>
      <c r="L77" s="157"/>
      <c r="M77" s="213"/>
      <c r="O77" s="254"/>
      <c r="P77" s="254"/>
      <c r="Q77" s="254"/>
      <c r="R77" s="254"/>
      <c r="S77" s="254"/>
      <c r="T77" s="254"/>
      <c r="U77" s="254"/>
      <c r="V77" s="254"/>
      <c r="W77" s="4"/>
    </row>
    <row r="78" spans="2:23" ht="13.5">
      <c r="B78" s="201">
        <v>89356</v>
      </c>
      <c r="C78" s="142" t="s">
        <v>10</v>
      </c>
      <c r="D78" s="142" t="s">
        <v>145</v>
      </c>
      <c r="E78" s="144">
        <v>15</v>
      </c>
      <c r="F78" s="144" t="s">
        <v>6</v>
      </c>
      <c r="G78" s="144"/>
      <c r="H78" s="144">
        <f t="shared" si="6"/>
        <v>0</v>
      </c>
      <c r="I78" s="144">
        <f t="shared" si="7"/>
        <v>0</v>
      </c>
      <c r="J78" s="144">
        <f>ROUND(((G78*0.3)*1.25),2)</f>
        <v>0</v>
      </c>
      <c r="K78" s="144">
        <f>ROUND((I78*E78),2)</f>
        <v>0</v>
      </c>
      <c r="L78" s="144">
        <f>ROUND((J78*E78),2)</f>
        <v>0</v>
      </c>
      <c r="M78" s="210">
        <f>ROUND((K78+L78),2)</f>
        <v>0</v>
      </c>
      <c r="R78" s="24"/>
      <c r="S78" s="24"/>
      <c r="T78" s="20"/>
      <c r="U78" s="25"/>
      <c r="V78" s="4"/>
      <c r="W78" s="4"/>
    </row>
    <row r="79" spans="2:23" ht="14.25" thickBot="1">
      <c r="B79" s="201">
        <v>89357</v>
      </c>
      <c r="C79" s="142" t="s">
        <v>11</v>
      </c>
      <c r="D79" s="142" t="s">
        <v>146</v>
      </c>
      <c r="E79" s="144">
        <v>20</v>
      </c>
      <c r="F79" s="144" t="s">
        <v>6</v>
      </c>
      <c r="G79" s="144"/>
      <c r="H79" s="144">
        <f t="shared" si="6"/>
        <v>0</v>
      </c>
      <c r="I79" s="144">
        <f t="shared" si="7"/>
        <v>0</v>
      </c>
      <c r="J79" s="144">
        <f>ROUND(((G79*0.3)*1.25),2)</f>
        <v>0</v>
      </c>
      <c r="K79" s="144">
        <f>ROUND((I79*E79),2)</f>
        <v>0</v>
      </c>
      <c r="L79" s="144">
        <f>ROUND((J79*E79),2)</f>
        <v>0</v>
      </c>
      <c r="M79" s="210">
        <f>ROUND((K79+L79),2)</f>
        <v>0</v>
      </c>
      <c r="R79" s="24"/>
      <c r="S79" s="24"/>
      <c r="T79" s="20"/>
      <c r="U79" s="25"/>
      <c r="V79" s="4"/>
      <c r="W79" s="4"/>
    </row>
    <row r="80" spans="1:23" ht="13.5" thickBot="1">
      <c r="A80" s="57"/>
      <c r="B80" s="163"/>
      <c r="C80" s="162"/>
      <c r="D80" s="162" t="s">
        <v>72</v>
      </c>
      <c r="E80" s="164"/>
      <c r="F80" s="164"/>
      <c r="G80" s="164"/>
      <c r="H80" s="164"/>
      <c r="I80" s="164"/>
      <c r="J80" s="164"/>
      <c r="K80" s="164"/>
      <c r="L80" s="164"/>
      <c r="M80" s="213"/>
      <c r="P80" s="252"/>
      <c r="Q80" s="252"/>
      <c r="R80" s="252"/>
      <c r="S80" s="252"/>
      <c r="T80" s="252"/>
      <c r="U80" s="25"/>
      <c r="V80" s="4"/>
      <c r="W80" s="4"/>
    </row>
    <row r="81" spans="2:23" ht="15" customHeight="1">
      <c r="B81" s="201">
        <v>89711</v>
      </c>
      <c r="C81" s="142" t="s">
        <v>13</v>
      </c>
      <c r="D81" s="142" t="s">
        <v>147</v>
      </c>
      <c r="E81" s="144">
        <v>12</v>
      </c>
      <c r="F81" s="144" t="s">
        <v>6</v>
      </c>
      <c r="G81" s="144"/>
      <c r="H81" s="144">
        <f t="shared" si="6"/>
        <v>0</v>
      </c>
      <c r="I81" s="144">
        <f t="shared" si="7"/>
        <v>0</v>
      </c>
      <c r="J81" s="144">
        <f aca="true" t="shared" si="16" ref="J81:J86">ROUND(((G81*0.3)*1.25),2)</f>
        <v>0</v>
      </c>
      <c r="K81" s="144">
        <f aca="true" t="shared" si="17" ref="K81:K86">ROUND((I81*E81),2)</f>
        <v>0</v>
      </c>
      <c r="L81" s="144">
        <f aca="true" t="shared" si="18" ref="L81:L86">ROUND((J81*E81),2)</f>
        <v>0</v>
      </c>
      <c r="M81" s="210">
        <f aca="true" t="shared" si="19" ref="M81:M86">ROUND((K81+L81),2)</f>
        <v>0</v>
      </c>
      <c r="R81" s="24"/>
      <c r="S81" s="24"/>
      <c r="T81" s="20"/>
      <c r="U81" s="10"/>
      <c r="V81" s="4"/>
      <c r="W81" s="4"/>
    </row>
    <row r="82" spans="2:23" ht="15" customHeight="1">
      <c r="B82" s="201">
        <v>89714</v>
      </c>
      <c r="C82" s="142" t="s">
        <v>12</v>
      </c>
      <c r="D82" s="142" t="s">
        <v>148</v>
      </c>
      <c r="E82" s="144">
        <v>24</v>
      </c>
      <c r="F82" s="144" t="s">
        <v>6</v>
      </c>
      <c r="G82" s="144"/>
      <c r="H82" s="144">
        <f t="shared" si="6"/>
        <v>0</v>
      </c>
      <c r="I82" s="144">
        <f t="shared" si="7"/>
        <v>0</v>
      </c>
      <c r="J82" s="144">
        <f t="shared" si="16"/>
        <v>0</v>
      </c>
      <c r="K82" s="144">
        <f t="shared" si="17"/>
        <v>0</v>
      </c>
      <c r="L82" s="144">
        <f t="shared" si="18"/>
        <v>0</v>
      </c>
      <c r="M82" s="210">
        <f t="shared" si="19"/>
        <v>0</v>
      </c>
      <c r="N82" s="9"/>
      <c r="O82" s="26"/>
      <c r="P82" s="27"/>
      <c r="R82" s="24"/>
      <c r="S82" s="24"/>
      <c r="T82" s="20"/>
      <c r="U82" s="25"/>
      <c r="V82" s="4"/>
      <c r="W82" s="4"/>
    </row>
    <row r="83" spans="2:23" ht="15" customHeight="1">
      <c r="B83" s="201">
        <v>89707</v>
      </c>
      <c r="C83" s="142">
        <v>40777</v>
      </c>
      <c r="D83" s="142" t="s">
        <v>149</v>
      </c>
      <c r="E83" s="144">
        <v>1</v>
      </c>
      <c r="F83" s="144" t="s">
        <v>4</v>
      </c>
      <c r="G83" s="144"/>
      <c r="H83" s="144">
        <f t="shared" si="6"/>
        <v>0</v>
      </c>
      <c r="I83" s="144">
        <f t="shared" si="7"/>
        <v>0</v>
      </c>
      <c r="J83" s="144">
        <f t="shared" si="16"/>
        <v>0</v>
      </c>
      <c r="K83" s="144">
        <f t="shared" si="17"/>
        <v>0</v>
      </c>
      <c r="L83" s="144">
        <f t="shared" si="18"/>
        <v>0</v>
      </c>
      <c r="M83" s="210">
        <f t="shared" si="19"/>
        <v>0</v>
      </c>
      <c r="R83" s="24"/>
      <c r="S83" s="24"/>
      <c r="T83" s="20"/>
      <c r="U83" s="25"/>
      <c r="V83" s="4"/>
      <c r="W83" s="4"/>
    </row>
    <row r="84" spans="2:23" ht="15" customHeight="1">
      <c r="B84" s="201">
        <v>98102</v>
      </c>
      <c r="C84" s="142">
        <v>72291</v>
      </c>
      <c r="D84" s="142" t="s">
        <v>150</v>
      </c>
      <c r="E84" s="144">
        <v>1</v>
      </c>
      <c r="F84" s="144" t="s">
        <v>4</v>
      </c>
      <c r="G84" s="144"/>
      <c r="H84" s="144">
        <f t="shared" si="6"/>
        <v>0</v>
      </c>
      <c r="I84" s="144">
        <f t="shared" si="7"/>
        <v>0</v>
      </c>
      <c r="J84" s="144">
        <f t="shared" si="16"/>
        <v>0</v>
      </c>
      <c r="K84" s="144">
        <f t="shared" si="17"/>
        <v>0</v>
      </c>
      <c r="L84" s="144">
        <f t="shared" si="18"/>
        <v>0</v>
      </c>
      <c r="M84" s="210">
        <f t="shared" si="19"/>
        <v>0</v>
      </c>
      <c r="R84" s="24"/>
      <c r="S84" s="24"/>
      <c r="T84" s="20"/>
      <c r="U84" s="10"/>
      <c r="V84" s="4"/>
      <c r="W84" s="4"/>
    </row>
    <row r="85" spans="2:23" ht="15" customHeight="1">
      <c r="B85" s="201">
        <v>97974</v>
      </c>
      <c r="C85" s="142"/>
      <c r="D85" s="142" t="s">
        <v>151</v>
      </c>
      <c r="E85" s="144">
        <v>1</v>
      </c>
      <c r="F85" s="144" t="s">
        <v>4</v>
      </c>
      <c r="G85" s="144"/>
      <c r="H85" s="144">
        <f>ROUND((G85*0.25),2)</f>
        <v>0</v>
      </c>
      <c r="I85" s="144">
        <f>ROUND(((G85*0.7)*1.25),2)</f>
        <v>0</v>
      </c>
      <c r="J85" s="144">
        <f t="shared" si="16"/>
        <v>0</v>
      </c>
      <c r="K85" s="144">
        <f t="shared" si="17"/>
        <v>0</v>
      </c>
      <c r="L85" s="144">
        <f t="shared" si="18"/>
        <v>0</v>
      </c>
      <c r="M85" s="210">
        <f t="shared" si="19"/>
        <v>0</v>
      </c>
      <c r="R85" s="24"/>
      <c r="S85" s="24"/>
      <c r="T85" s="20"/>
      <c r="U85" s="10"/>
      <c r="V85" s="4"/>
      <c r="W85" s="4"/>
    </row>
    <row r="86" spans="2:23" ht="15" customHeight="1" thickBot="1">
      <c r="B86" s="201">
        <v>97974</v>
      </c>
      <c r="C86" s="142"/>
      <c r="D86" s="142" t="s">
        <v>152</v>
      </c>
      <c r="E86" s="144">
        <v>1</v>
      </c>
      <c r="F86" s="144" t="s">
        <v>4</v>
      </c>
      <c r="G86" s="144"/>
      <c r="H86" s="144">
        <f>ROUND((G86*0.25),2)</f>
        <v>0</v>
      </c>
      <c r="I86" s="144">
        <f>ROUND(((G86*0.7)*1.25),2)</f>
        <v>0</v>
      </c>
      <c r="J86" s="144">
        <f t="shared" si="16"/>
        <v>0</v>
      </c>
      <c r="K86" s="144">
        <f t="shared" si="17"/>
        <v>0</v>
      </c>
      <c r="L86" s="144">
        <f t="shared" si="18"/>
        <v>0</v>
      </c>
      <c r="M86" s="210">
        <f t="shared" si="19"/>
        <v>0</v>
      </c>
      <c r="R86" s="24"/>
      <c r="S86" s="24"/>
      <c r="T86" s="20"/>
      <c r="U86" s="10"/>
      <c r="V86" s="4"/>
      <c r="W86" s="4"/>
    </row>
    <row r="87" spans="2:23" ht="12.75" customHeight="1" thickBot="1">
      <c r="B87" s="152"/>
      <c r="C87" s="160"/>
      <c r="D87" s="154" t="s">
        <v>112</v>
      </c>
      <c r="E87" s="155"/>
      <c r="F87" s="156"/>
      <c r="G87" s="161"/>
      <c r="H87" s="156"/>
      <c r="I87" s="155"/>
      <c r="J87" s="155"/>
      <c r="K87" s="155"/>
      <c r="L87" s="157"/>
      <c r="M87" s="213"/>
      <c r="R87" s="24"/>
      <c r="S87" s="24"/>
      <c r="T87" s="20"/>
      <c r="U87" s="25"/>
      <c r="V87" s="4"/>
      <c r="W87" s="4"/>
    </row>
    <row r="88" spans="2:23" ht="15" customHeight="1">
      <c r="B88" s="74">
        <v>101126</v>
      </c>
      <c r="C88" s="113" t="s">
        <v>26</v>
      </c>
      <c r="D88" s="142" t="s">
        <v>115</v>
      </c>
      <c r="E88" s="115">
        <v>5</v>
      </c>
      <c r="F88" s="118" t="s">
        <v>2</v>
      </c>
      <c r="G88" s="116"/>
      <c r="H88" s="75">
        <f>ROUND((G88*0.25),2)</f>
        <v>0</v>
      </c>
      <c r="I88" s="76">
        <f>ROUND(((G88*0.7)*1.25),2)</f>
        <v>0</v>
      </c>
      <c r="J88" s="76">
        <f>ROUND(((G88*0.3)*1.25),2)</f>
        <v>0</v>
      </c>
      <c r="K88" s="76">
        <f>ROUND((I88*E88),2)</f>
        <v>0</v>
      </c>
      <c r="L88" s="77">
        <f>ROUND((J88*E88),2)</f>
        <v>0</v>
      </c>
      <c r="M88" s="210">
        <f>ROUND((K88+L88),2)</f>
        <v>0</v>
      </c>
      <c r="R88" s="24"/>
      <c r="S88" s="24"/>
      <c r="T88" s="20"/>
      <c r="U88" s="25"/>
      <c r="V88" s="4"/>
      <c r="W88" s="4"/>
    </row>
    <row r="89" spans="2:23" ht="15" customHeight="1">
      <c r="B89" s="101">
        <v>98557</v>
      </c>
      <c r="C89" s="102" t="s">
        <v>69</v>
      </c>
      <c r="D89" s="103" t="s">
        <v>124</v>
      </c>
      <c r="E89" s="104">
        <v>16.32</v>
      </c>
      <c r="F89" s="105" t="s">
        <v>28</v>
      </c>
      <c r="G89" s="105"/>
      <c r="H89" s="105">
        <f>ROUND((G89*0.25),2)</f>
        <v>0</v>
      </c>
      <c r="I89" s="104">
        <f>ROUND(((G89*0.7)*1.25),2)</f>
        <v>0</v>
      </c>
      <c r="J89" s="104">
        <f>ROUND(((G89*0.3)*1.25),2)</f>
        <v>0</v>
      </c>
      <c r="K89" s="104">
        <f>ROUND((I89*E89),2)</f>
        <v>0</v>
      </c>
      <c r="L89" s="106">
        <f>ROUND((J89*E89),2)</f>
        <v>0</v>
      </c>
      <c r="M89" s="210">
        <f>ROUND((K89+L89),2)</f>
        <v>0</v>
      </c>
      <c r="R89" s="24"/>
      <c r="S89" s="24"/>
      <c r="T89" s="20"/>
      <c r="U89" s="25"/>
      <c r="V89" s="4"/>
      <c r="W89" s="4"/>
    </row>
    <row r="90" spans="2:23" ht="14.25" customHeight="1">
      <c r="B90" s="74">
        <v>102713</v>
      </c>
      <c r="C90" s="113"/>
      <c r="D90" s="142" t="s">
        <v>114</v>
      </c>
      <c r="E90" s="115">
        <v>50</v>
      </c>
      <c r="F90" s="118" t="s">
        <v>6</v>
      </c>
      <c r="G90" s="116"/>
      <c r="H90" s="75">
        <f>ROUND((G90*0.25),2)</f>
        <v>0</v>
      </c>
      <c r="I90" s="76">
        <f>ROUND(((G90*0.7)*1.25),2)</f>
        <v>0</v>
      </c>
      <c r="J90" s="76">
        <f>ROUND(((G90*0.3)*1.25),2)</f>
        <v>0</v>
      </c>
      <c r="K90" s="76">
        <f>ROUND((I90*E90),2)</f>
        <v>0</v>
      </c>
      <c r="L90" s="77">
        <f>ROUND((J90*E90),2)</f>
        <v>0</v>
      </c>
      <c r="M90" s="210">
        <f>ROUND((K90+L90),2)</f>
        <v>0</v>
      </c>
      <c r="R90" s="24"/>
      <c r="S90" s="24"/>
      <c r="T90" s="20"/>
      <c r="U90" s="25"/>
      <c r="V90" s="4"/>
      <c r="W90" s="4"/>
    </row>
    <row r="91" spans="2:23" ht="14.25" customHeight="1">
      <c r="B91" s="74">
        <v>102704</v>
      </c>
      <c r="C91" s="113"/>
      <c r="D91" s="142" t="s">
        <v>153</v>
      </c>
      <c r="E91" s="115">
        <v>8</v>
      </c>
      <c r="F91" s="118" t="s">
        <v>6</v>
      </c>
      <c r="G91" s="116"/>
      <c r="H91" s="75">
        <f>ROUND((G91*0.25),2)</f>
        <v>0</v>
      </c>
      <c r="I91" s="76">
        <f>ROUND(((G91*0.7)*1.25),2)</f>
        <v>0</v>
      </c>
      <c r="J91" s="76">
        <f>ROUND(((G91*0.3)*1.25),2)</f>
        <v>0</v>
      </c>
      <c r="K91" s="76">
        <f>ROUND((I91*E91),2)</f>
        <v>0</v>
      </c>
      <c r="L91" s="77">
        <f>ROUND((J91*E91),2)</f>
        <v>0</v>
      </c>
      <c r="M91" s="210">
        <f>ROUND((K91+L91),2)</f>
        <v>0</v>
      </c>
      <c r="R91" s="24"/>
      <c r="S91" s="24"/>
      <c r="T91" s="20"/>
      <c r="U91" s="25"/>
      <c r="V91" s="4"/>
      <c r="W91" s="4"/>
    </row>
    <row r="92" spans="2:23" ht="15" customHeight="1" thickBot="1">
      <c r="B92" s="74">
        <v>102717</v>
      </c>
      <c r="C92" s="113"/>
      <c r="D92" s="119" t="s">
        <v>113</v>
      </c>
      <c r="E92" s="115">
        <v>4.5</v>
      </c>
      <c r="F92" s="118" t="s">
        <v>2</v>
      </c>
      <c r="G92" s="116"/>
      <c r="H92" s="75">
        <f>ROUND((G92*0.25),2)</f>
        <v>0</v>
      </c>
      <c r="I92" s="76">
        <f>ROUND(((G92*0.7)*1.25),2)</f>
        <v>0</v>
      </c>
      <c r="J92" s="76">
        <f>ROUND(((G92*0.3)*1.25),2)</f>
        <v>0</v>
      </c>
      <c r="K92" s="76">
        <f>ROUND((I92*E92),2)</f>
        <v>0</v>
      </c>
      <c r="L92" s="77">
        <f>ROUND((J92*E92),2)</f>
        <v>0</v>
      </c>
      <c r="M92" s="210">
        <f>ROUND((K92+L92),2)</f>
        <v>0</v>
      </c>
      <c r="R92" s="24"/>
      <c r="S92" s="24"/>
      <c r="T92" s="20"/>
      <c r="U92" s="25"/>
      <c r="V92" s="4"/>
      <c r="W92" s="4"/>
    </row>
    <row r="93" spans="2:23" ht="13.5" customHeight="1" thickBot="1">
      <c r="B93" s="152"/>
      <c r="C93" s="153"/>
      <c r="D93" s="154" t="s">
        <v>64</v>
      </c>
      <c r="E93" s="158"/>
      <c r="F93" s="156"/>
      <c r="G93" s="159"/>
      <c r="H93" s="156"/>
      <c r="I93" s="155"/>
      <c r="J93" s="155"/>
      <c r="K93" s="155"/>
      <c r="L93" s="157"/>
      <c r="M93" s="213"/>
      <c r="R93" s="24"/>
      <c r="S93" s="24"/>
      <c r="T93" s="20"/>
      <c r="U93" s="10"/>
      <c r="V93" s="4"/>
      <c r="W93" s="4"/>
    </row>
    <row r="94" spans="2:23" ht="15" customHeight="1">
      <c r="B94" s="74">
        <v>20111</v>
      </c>
      <c r="C94" s="99"/>
      <c r="D94" s="100" t="s">
        <v>68</v>
      </c>
      <c r="E94" s="76">
        <v>2</v>
      </c>
      <c r="F94" s="120" t="s">
        <v>25</v>
      </c>
      <c r="G94" s="75"/>
      <c r="H94" s="75">
        <f aca="true" t="shared" si="20" ref="H94:H113">ROUND((G94*0.25),2)</f>
        <v>0</v>
      </c>
      <c r="I94" s="76">
        <f aca="true" t="shared" si="21" ref="I94:I113">ROUND(((G94*0.7)*1.25),2)</f>
        <v>0</v>
      </c>
      <c r="J94" s="76">
        <f aca="true" t="shared" si="22" ref="J94:J113">ROUND(((G94*0.3)*1.25),2)</f>
        <v>0</v>
      </c>
      <c r="K94" s="76">
        <f>ROUND((I94*E94),2)</f>
        <v>0</v>
      </c>
      <c r="L94" s="77">
        <f>ROUND((J94*E94),2)</f>
        <v>0</v>
      </c>
      <c r="M94" s="210">
        <f>ROUND((K94+L94),2)</f>
        <v>0</v>
      </c>
      <c r="R94" s="24"/>
      <c r="S94" s="24"/>
      <c r="T94" s="20"/>
      <c r="U94" s="25"/>
      <c r="V94" s="4"/>
      <c r="W94" s="4"/>
    </row>
    <row r="95" spans="2:23" ht="15" customHeight="1">
      <c r="B95" s="74">
        <v>91930</v>
      </c>
      <c r="C95" s="99"/>
      <c r="D95" s="114" t="s">
        <v>154</v>
      </c>
      <c r="E95" s="76">
        <v>6</v>
      </c>
      <c r="F95" s="120" t="s">
        <v>6</v>
      </c>
      <c r="G95" s="75"/>
      <c r="H95" s="75">
        <f t="shared" si="20"/>
        <v>0</v>
      </c>
      <c r="I95" s="76">
        <f t="shared" si="21"/>
        <v>0</v>
      </c>
      <c r="J95" s="76">
        <f t="shared" si="22"/>
        <v>0</v>
      </c>
      <c r="K95" s="76">
        <f aca="true" t="shared" si="23" ref="K95:K113">ROUND((I95*E95),2)</f>
        <v>0</v>
      </c>
      <c r="L95" s="77">
        <f aca="true" t="shared" si="24" ref="L95:L113">ROUND((J95*E95),2)</f>
        <v>0</v>
      </c>
      <c r="M95" s="210">
        <f aca="true" t="shared" si="25" ref="M95:M113">ROUND((K95+L95),2)</f>
        <v>0</v>
      </c>
      <c r="R95" s="24"/>
      <c r="S95" s="24"/>
      <c r="T95" s="20"/>
      <c r="U95" s="25"/>
      <c r="V95" s="4"/>
      <c r="W95" s="4"/>
    </row>
    <row r="96" spans="2:23" ht="15" customHeight="1">
      <c r="B96" s="74">
        <v>91928</v>
      </c>
      <c r="C96" s="99"/>
      <c r="D96" s="114" t="s">
        <v>155</v>
      </c>
      <c r="E96" s="76">
        <v>50</v>
      </c>
      <c r="F96" s="120" t="s">
        <v>6</v>
      </c>
      <c r="G96" s="75"/>
      <c r="H96" s="75">
        <f t="shared" si="20"/>
        <v>0</v>
      </c>
      <c r="I96" s="76">
        <f t="shared" si="21"/>
        <v>0</v>
      </c>
      <c r="J96" s="76">
        <f t="shared" si="22"/>
        <v>0</v>
      </c>
      <c r="K96" s="76">
        <f t="shared" si="23"/>
        <v>0</v>
      </c>
      <c r="L96" s="77">
        <f t="shared" si="24"/>
        <v>0</v>
      </c>
      <c r="M96" s="210">
        <f t="shared" si="25"/>
        <v>0</v>
      </c>
      <c r="R96" s="24"/>
      <c r="S96" s="24"/>
      <c r="T96" s="20"/>
      <c r="U96" s="25"/>
      <c r="V96" s="4"/>
      <c r="W96" s="4"/>
    </row>
    <row r="97" spans="2:23" ht="16.5" customHeight="1">
      <c r="B97" s="74">
        <v>91927</v>
      </c>
      <c r="C97" s="99"/>
      <c r="D97" s="114" t="s">
        <v>156</v>
      </c>
      <c r="E97" s="76">
        <v>100</v>
      </c>
      <c r="F97" s="120" t="s">
        <v>6</v>
      </c>
      <c r="G97" s="75"/>
      <c r="H97" s="75">
        <f t="shared" si="20"/>
        <v>0</v>
      </c>
      <c r="I97" s="76">
        <f t="shared" si="21"/>
        <v>0</v>
      </c>
      <c r="J97" s="76">
        <f t="shared" si="22"/>
        <v>0</v>
      </c>
      <c r="K97" s="76">
        <f t="shared" si="23"/>
        <v>0</v>
      </c>
      <c r="L97" s="77">
        <f t="shared" si="24"/>
        <v>0</v>
      </c>
      <c r="M97" s="210">
        <f t="shared" si="25"/>
        <v>0</v>
      </c>
      <c r="O97" s="252"/>
      <c r="P97" s="252"/>
      <c r="Q97" s="252"/>
      <c r="R97" s="252"/>
      <c r="S97" s="252"/>
      <c r="T97" s="252"/>
      <c r="U97" s="252"/>
      <c r="V97" s="252"/>
      <c r="W97" s="4"/>
    </row>
    <row r="98" spans="2:23" ht="17.25" customHeight="1">
      <c r="B98" s="74">
        <v>92023</v>
      </c>
      <c r="C98" s="99"/>
      <c r="D98" s="121" t="s">
        <v>157</v>
      </c>
      <c r="E98" s="76">
        <v>1</v>
      </c>
      <c r="F98" s="120" t="s">
        <v>6</v>
      </c>
      <c r="G98" s="75"/>
      <c r="H98" s="75">
        <f t="shared" si="20"/>
        <v>0</v>
      </c>
      <c r="I98" s="76">
        <f t="shared" si="21"/>
        <v>0</v>
      </c>
      <c r="J98" s="76">
        <f t="shared" si="22"/>
        <v>0</v>
      </c>
      <c r="K98" s="76">
        <f t="shared" si="23"/>
        <v>0</v>
      </c>
      <c r="L98" s="77">
        <f t="shared" si="24"/>
        <v>0</v>
      </c>
      <c r="M98" s="210">
        <f t="shared" si="25"/>
        <v>0</v>
      </c>
      <c r="R98" s="24"/>
      <c r="S98" s="24"/>
      <c r="T98" s="20"/>
      <c r="U98" s="25"/>
      <c r="V98" s="4"/>
      <c r="W98" s="4"/>
    </row>
    <row r="99" spans="2:23" ht="17.25" customHeight="1">
      <c r="B99" s="74">
        <v>91967</v>
      </c>
      <c r="C99" s="99"/>
      <c r="D99" s="121" t="s">
        <v>158</v>
      </c>
      <c r="E99" s="76">
        <v>3</v>
      </c>
      <c r="F99" s="120" t="s">
        <v>25</v>
      </c>
      <c r="G99" s="75"/>
      <c r="H99" s="75">
        <f t="shared" si="20"/>
        <v>0</v>
      </c>
      <c r="I99" s="76">
        <f t="shared" si="21"/>
        <v>0</v>
      </c>
      <c r="J99" s="76">
        <f t="shared" si="22"/>
        <v>0</v>
      </c>
      <c r="K99" s="76">
        <f t="shared" si="23"/>
        <v>0</v>
      </c>
      <c r="L99" s="77">
        <f t="shared" si="24"/>
        <v>0</v>
      </c>
      <c r="M99" s="210">
        <f t="shared" si="25"/>
        <v>0</v>
      </c>
      <c r="R99" s="24"/>
      <c r="S99" s="24"/>
      <c r="T99" s="20"/>
      <c r="U99" s="25"/>
      <c r="V99" s="4"/>
      <c r="W99" s="4"/>
    </row>
    <row r="100" spans="2:23" ht="18.75" customHeight="1">
      <c r="B100" s="74">
        <v>92005</v>
      </c>
      <c r="C100" s="99"/>
      <c r="D100" s="121" t="s">
        <v>159</v>
      </c>
      <c r="E100" s="76">
        <v>2</v>
      </c>
      <c r="F100" s="120" t="s">
        <v>25</v>
      </c>
      <c r="G100" s="75"/>
      <c r="H100" s="75">
        <f t="shared" si="20"/>
        <v>0</v>
      </c>
      <c r="I100" s="76">
        <f t="shared" si="21"/>
        <v>0</v>
      </c>
      <c r="J100" s="76">
        <f t="shared" si="22"/>
        <v>0</v>
      </c>
      <c r="K100" s="76">
        <f t="shared" si="23"/>
        <v>0</v>
      </c>
      <c r="L100" s="77">
        <f t="shared" si="24"/>
        <v>0</v>
      </c>
      <c r="M100" s="210">
        <f t="shared" si="25"/>
        <v>0</v>
      </c>
      <c r="R100" s="24"/>
      <c r="S100" s="24"/>
      <c r="T100" s="20"/>
      <c r="U100" s="25"/>
      <c r="V100" s="4"/>
      <c r="W100" s="4"/>
    </row>
    <row r="101" spans="2:23" ht="15" customHeight="1">
      <c r="B101" s="74">
        <v>92004</v>
      </c>
      <c r="C101" s="99"/>
      <c r="D101" s="121" t="s">
        <v>160</v>
      </c>
      <c r="E101" s="76">
        <v>4</v>
      </c>
      <c r="F101" s="120" t="s">
        <v>25</v>
      </c>
      <c r="G101" s="75"/>
      <c r="H101" s="75">
        <f t="shared" si="20"/>
        <v>0</v>
      </c>
      <c r="I101" s="76">
        <f t="shared" si="21"/>
        <v>0</v>
      </c>
      <c r="J101" s="76">
        <f t="shared" si="22"/>
        <v>0</v>
      </c>
      <c r="K101" s="76">
        <f t="shared" si="23"/>
        <v>0</v>
      </c>
      <c r="L101" s="77">
        <f t="shared" si="24"/>
        <v>0</v>
      </c>
      <c r="M101" s="210">
        <f t="shared" si="25"/>
        <v>0</v>
      </c>
      <c r="R101" s="24"/>
      <c r="S101" s="24"/>
      <c r="T101" s="20"/>
      <c r="U101" s="25"/>
      <c r="V101" s="4"/>
      <c r="W101" s="4"/>
    </row>
    <row r="102" spans="2:23" ht="15" customHeight="1">
      <c r="B102" s="74">
        <v>91996</v>
      </c>
      <c r="C102" s="99"/>
      <c r="D102" s="121" t="s">
        <v>161</v>
      </c>
      <c r="E102" s="76">
        <v>4</v>
      </c>
      <c r="F102" s="120" t="s">
        <v>25</v>
      </c>
      <c r="G102" s="75"/>
      <c r="H102" s="75">
        <f t="shared" si="20"/>
        <v>0</v>
      </c>
      <c r="I102" s="76">
        <f t="shared" si="21"/>
        <v>0</v>
      </c>
      <c r="J102" s="76">
        <f t="shared" si="22"/>
        <v>0</v>
      </c>
      <c r="K102" s="76">
        <f t="shared" si="23"/>
        <v>0</v>
      </c>
      <c r="L102" s="77">
        <f t="shared" si="24"/>
        <v>0</v>
      </c>
      <c r="M102" s="210">
        <f t="shared" si="25"/>
        <v>0</v>
      </c>
      <c r="R102" s="24"/>
      <c r="S102" s="24"/>
      <c r="T102" s="20"/>
      <c r="U102" s="25"/>
      <c r="V102" s="4"/>
      <c r="W102" s="4"/>
    </row>
    <row r="103" spans="2:23" ht="18" customHeight="1">
      <c r="B103" s="74">
        <v>91997</v>
      </c>
      <c r="C103" s="99"/>
      <c r="D103" s="121" t="s">
        <v>162</v>
      </c>
      <c r="E103" s="76">
        <v>4</v>
      </c>
      <c r="F103" s="120" t="s">
        <v>25</v>
      </c>
      <c r="G103" s="75"/>
      <c r="H103" s="75">
        <f>ROUND((G103*0.25),2)</f>
        <v>0</v>
      </c>
      <c r="I103" s="76">
        <f>ROUND(((G103*0.7)*1.25),2)</f>
        <v>0</v>
      </c>
      <c r="J103" s="76">
        <f>ROUND(((G103*0.3)*1.25),2)</f>
        <v>0</v>
      </c>
      <c r="K103" s="76">
        <f>ROUND((I103*E103),2)</f>
        <v>0</v>
      </c>
      <c r="L103" s="77">
        <f>ROUND((J103*E103),2)</f>
        <v>0</v>
      </c>
      <c r="M103" s="210">
        <f>ROUND((K103+L103),2)</f>
        <v>0</v>
      </c>
      <c r="R103" s="24"/>
      <c r="S103" s="24"/>
      <c r="T103" s="20"/>
      <c r="U103" s="25"/>
      <c r="V103" s="4"/>
      <c r="W103" s="4"/>
    </row>
    <row r="104" spans="2:23" ht="17.25" customHeight="1">
      <c r="B104" s="74">
        <v>11777</v>
      </c>
      <c r="C104" s="99"/>
      <c r="D104" s="114" t="s">
        <v>119</v>
      </c>
      <c r="E104" s="76">
        <v>1</v>
      </c>
      <c r="F104" s="120" t="s">
        <v>25</v>
      </c>
      <c r="G104" s="75"/>
      <c r="H104" s="75">
        <f t="shared" si="20"/>
        <v>0</v>
      </c>
      <c r="I104" s="76">
        <f t="shared" si="21"/>
        <v>0</v>
      </c>
      <c r="J104" s="76">
        <f t="shared" si="22"/>
        <v>0</v>
      </c>
      <c r="K104" s="76">
        <f t="shared" si="23"/>
        <v>0</v>
      </c>
      <c r="L104" s="77">
        <f t="shared" si="24"/>
        <v>0</v>
      </c>
      <c r="M104" s="210">
        <f t="shared" si="25"/>
        <v>0</v>
      </c>
      <c r="R104" s="24"/>
      <c r="S104" s="24"/>
      <c r="T104" s="20"/>
      <c r="U104" s="25"/>
      <c r="V104" s="4"/>
      <c r="W104" s="4"/>
    </row>
    <row r="105" spans="2:23" ht="12.75" customHeight="1">
      <c r="B105" s="74">
        <v>93660</v>
      </c>
      <c r="C105" s="99"/>
      <c r="D105" s="114" t="s">
        <v>163</v>
      </c>
      <c r="E105" s="76">
        <v>2</v>
      </c>
      <c r="F105" s="120" t="s">
        <v>25</v>
      </c>
      <c r="G105" s="75"/>
      <c r="H105" s="75">
        <f>ROUND((G105*0.25),2)</f>
        <v>0</v>
      </c>
      <c r="I105" s="76">
        <f>ROUND(((G105*0.7)*1.25),2)</f>
        <v>0</v>
      </c>
      <c r="J105" s="76">
        <f>ROUND(((G105*0.3)*1.25),2)</f>
        <v>0</v>
      </c>
      <c r="K105" s="76">
        <f>ROUND((I105*E105),2)</f>
        <v>0</v>
      </c>
      <c r="L105" s="77">
        <f>ROUND((J105*E105),2)</f>
        <v>0</v>
      </c>
      <c r="M105" s="210">
        <f>ROUND((K105+L105),2)</f>
        <v>0</v>
      </c>
      <c r="R105" s="24"/>
      <c r="S105" s="24"/>
      <c r="T105" s="20"/>
      <c r="U105" s="25"/>
      <c r="V105" s="4"/>
      <c r="W105" s="4"/>
    </row>
    <row r="106" spans="2:23" ht="15" customHeight="1">
      <c r="B106" s="74">
        <v>93661</v>
      </c>
      <c r="C106" s="99"/>
      <c r="D106" s="114" t="s">
        <v>164</v>
      </c>
      <c r="E106" s="76">
        <v>2</v>
      </c>
      <c r="F106" s="120" t="s">
        <v>25</v>
      </c>
      <c r="G106" s="75"/>
      <c r="H106" s="75">
        <f>ROUND((G106*0.25),2)</f>
        <v>0</v>
      </c>
      <c r="I106" s="76">
        <f>ROUND(((G106*0.7)*1.25),2)</f>
        <v>0</v>
      </c>
      <c r="J106" s="76">
        <f>ROUND(((G106*0.3)*1.25),2)</f>
        <v>0</v>
      </c>
      <c r="K106" s="76">
        <f>ROUND((I106*E106),2)</f>
        <v>0</v>
      </c>
      <c r="L106" s="77">
        <f>ROUND((J106*E106),2)</f>
        <v>0</v>
      </c>
      <c r="M106" s="210">
        <f>ROUND((K106+L106),2)</f>
        <v>0</v>
      </c>
      <c r="R106" s="24"/>
      <c r="S106" s="24"/>
      <c r="T106" s="20"/>
      <c r="U106" s="25"/>
      <c r="V106" s="4"/>
      <c r="W106" s="4"/>
    </row>
    <row r="107" spans="2:23" ht="13.5" customHeight="1">
      <c r="B107" s="74">
        <v>93663</v>
      </c>
      <c r="C107" s="99"/>
      <c r="D107" s="114" t="s">
        <v>165</v>
      </c>
      <c r="E107" s="76">
        <v>2</v>
      </c>
      <c r="F107" s="120" t="s">
        <v>25</v>
      </c>
      <c r="G107" s="75"/>
      <c r="H107" s="75">
        <f>ROUND((G107*0.25),2)</f>
        <v>0</v>
      </c>
      <c r="I107" s="76">
        <f>ROUND(((G107*0.7)*1.25),2)</f>
        <v>0</v>
      </c>
      <c r="J107" s="76">
        <f>ROUND(((G107*0.3)*1.25),2)</f>
        <v>0</v>
      </c>
      <c r="K107" s="76">
        <f>ROUND((I107*E107),2)</f>
        <v>0</v>
      </c>
      <c r="L107" s="77">
        <f>ROUND((J107*E107),2)</f>
        <v>0</v>
      </c>
      <c r="M107" s="210">
        <f>ROUND((K107+L107),2)</f>
        <v>0</v>
      </c>
      <c r="R107" s="24"/>
      <c r="S107" s="24"/>
      <c r="T107" s="20"/>
      <c r="U107" s="25"/>
      <c r="V107" s="4"/>
      <c r="W107" s="4"/>
    </row>
    <row r="108" spans="2:23" ht="15.75" customHeight="1">
      <c r="B108" s="74">
        <v>93665</v>
      </c>
      <c r="C108" s="99"/>
      <c r="D108" s="114" t="s">
        <v>166</v>
      </c>
      <c r="E108" s="76">
        <v>1</v>
      </c>
      <c r="F108" s="120" t="s">
        <v>25</v>
      </c>
      <c r="G108" s="75"/>
      <c r="H108" s="75">
        <f>ROUND((G108*0.25),2)</f>
        <v>0</v>
      </c>
      <c r="I108" s="76">
        <f>ROUND(((G108*0.7)*1.25),2)</f>
        <v>0</v>
      </c>
      <c r="J108" s="76">
        <f>ROUND(((G108*0.3)*1.25),2)</f>
        <v>0</v>
      </c>
      <c r="K108" s="76">
        <f>ROUND((I108*E108),2)</f>
        <v>0</v>
      </c>
      <c r="L108" s="77">
        <f>ROUND((J108*E108),2)</f>
        <v>0</v>
      </c>
      <c r="M108" s="210">
        <f>ROUND((K108+L108),2)</f>
        <v>0</v>
      </c>
      <c r="R108" s="24"/>
      <c r="S108" s="24"/>
      <c r="T108" s="20"/>
      <c r="U108" s="25"/>
      <c r="V108" s="4"/>
      <c r="W108" s="4"/>
    </row>
    <row r="109" spans="2:23" ht="15" customHeight="1">
      <c r="B109" s="74">
        <v>91854</v>
      </c>
      <c r="C109" s="99"/>
      <c r="D109" s="114" t="s">
        <v>167</v>
      </c>
      <c r="E109" s="76">
        <v>50</v>
      </c>
      <c r="F109" s="120" t="s">
        <v>6</v>
      </c>
      <c r="G109" s="75"/>
      <c r="H109" s="75">
        <f t="shared" si="20"/>
        <v>0</v>
      </c>
      <c r="I109" s="76">
        <f t="shared" si="21"/>
        <v>0</v>
      </c>
      <c r="J109" s="76">
        <f t="shared" si="22"/>
        <v>0</v>
      </c>
      <c r="K109" s="76">
        <f t="shared" si="23"/>
        <v>0</v>
      </c>
      <c r="L109" s="77">
        <f t="shared" si="24"/>
        <v>0</v>
      </c>
      <c r="M109" s="210">
        <f t="shared" si="25"/>
        <v>0</v>
      </c>
      <c r="R109" s="24"/>
      <c r="S109" s="24"/>
      <c r="T109" s="20"/>
      <c r="U109" s="25"/>
      <c r="V109" s="4"/>
      <c r="W109" s="4"/>
    </row>
    <row r="110" spans="2:23" ht="15" customHeight="1">
      <c r="B110" s="74">
        <v>97591</v>
      </c>
      <c r="C110" s="122" t="s">
        <v>82</v>
      </c>
      <c r="D110" s="114" t="s">
        <v>168</v>
      </c>
      <c r="E110" s="76">
        <v>9</v>
      </c>
      <c r="F110" s="120" t="s">
        <v>25</v>
      </c>
      <c r="G110" s="75"/>
      <c r="H110" s="75">
        <f t="shared" si="20"/>
        <v>0</v>
      </c>
      <c r="I110" s="76">
        <f t="shared" si="21"/>
        <v>0</v>
      </c>
      <c r="J110" s="76">
        <f t="shared" si="22"/>
        <v>0</v>
      </c>
      <c r="K110" s="76">
        <f t="shared" si="23"/>
        <v>0</v>
      </c>
      <c r="L110" s="77">
        <f t="shared" si="24"/>
        <v>0</v>
      </c>
      <c r="M110" s="210">
        <f t="shared" si="25"/>
        <v>0</v>
      </c>
      <c r="R110" s="24"/>
      <c r="S110" s="24"/>
      <c r="T110" s="20"/>
      <c r="U110" s="25"/>
      <c r="V110" s="4"/>
      <c r="W110" s="4"/>
    </row>
    <row r="111" spans="2:23" ht="15" customHeight="1">
      <c r="B111" s="74">
        <v>97592</v>
      </c>
      <c r="C111" s="122"/>
      <c r="D111" s="114" t="s">
        <v>169</v>
      </c>
      <c r="E111" s="76">
        <v>1</v>
      </c>
      <c r="F111" s="120" t="s">
        <v>25</v>
      </c>
      <c r="G111" s="75"/>
      <c r="H111" s="75">
        <f>ROUND((G111*0.25),2)</f>
        <v>0</v>
      </c>
      <c r="I111" s="76">
        <f>ROUND(((G111*0.7)*1.25),2)</f>
        <v>0</v>
      </c>
      <c r="J111" s="76">
        <f>ROUND(((G111*0.3)*1.25),2)</f>
        <v>0</v>
      </c>
      <c r="K111" s="76">
        <f>ROUND((I111*E111),2)</f>
        <v>0</v>
      </c>
      <c r="L111" s="77">
        <f>ROUND((J111*E111),2)</f>
        <v>0</v>
      </c>
      <c r="M111" s="210">
        <f>ROUND((K111+L111),2)</f>
        <v>0</v>
      </c>
      <c r="R111" s="24"/>
      <c r="S111" s="24"/>
      <c r="T111" s="20"/>
      <c r="U111" s="25"/>
      <c r="V111" s="4"/>
      <c r="W111" s="4"/>
    </row>
    <row r="112" spans="2:23" ht="18" customHeight="1">
      <c r="B112" s="74">
        <v>97607</v>
      </c>
      <c r="C112" s="122" t="s">
        <v>82</v>
      </c>
      <c r="D112" s="114" t="s">
        <v>120</v>
      </c>
      <c r="E112" s="76">
        <v>1</v>
      </c>
      <c r="F112" s="120" t="s">
        <v>25</v>
      </c>
      <c r="G112" s="110"/>
      <c r="H112" s="75">
        <f t="shared" si="20"/>
        <v>0</v>
      </c>
      <c r="I112" s="76">
        <f t="shared" si="21"/>
        <v>0</v>
      </c>
      <c r="J112" s="76">
        <f t="shared" si="22"/>
        <v>0</v>
      </c>
      <c r="K112" s="76">
        <f t="shared" si="23"/>
        <v>0</v>
      </c>
      <c r="L112" s="77">
        <f t="shared" si="24"/>
        <v>0</v>
      </c>
      <c r="M112" s="210">
        <f t="shared" si="25"/>
        <v>0</v>
      </c>
      <c r="R112" s="24"/>
      <c r="S112" s="24"/>
      <c r="T112" s="20"/>
      <c r="U112" s="25"/>
      <c r="V112" s="4"/>
      <c r="W112" s="4"/>
    </row>
    <row r="113" spans="2:23" ht="15" customHeight="1" thickBot="1">
      <c r="B113" s="74">
        <v>39388</v>
      </c>
      <c r="C113" s="99"/>
      <c r="D113" s="114" t="s">
        <v>175</v>
      </c>
      <c r="E113" s="76">
        <v>1</v>
      </c>
      <c r="F113" s="120" t="s">
        <v>25</v>
      </c>
      <c r="G113" s="75"/>
      <c r="H113" s="75">
        <f t="shared" si="20"/>
        <v>0</v>
      </c>
      <c r="I113" s="76">
        <f t="shared" si="21"/>
        <v>0</v>
      </c>
      <c r="J113" s="76">
        <f t="shared" si="22"/>
        <v>0</v>
      </c>
      <c r="K113" s="76">
        <f t="shared" si="23"/>
        <v>0</v>
      </c>
      <c r="L113" s="77">
        <f t="shared" si="24"/>
        <v>0</v>
      </c>
      <c r="M113" s="210">
        <f t="shared" si="25"/>
        <v>0</v>
      </c>
      <c r="R113" s="24"/>
      <c r="S113" s="24"/>
      <c r="T113" s="20"/>
      <c r="U113" s="25"/>
      <c r="V113" s="4"/>
      <c r="W113" s="4"/>
    </row>
    <row r="114" spans="2:23" ht="14.25" customHeight="1" thickBot="1">
      <c r="B114" s="152"/>
      <c r="C114" s="153"/>
      <c r="D114" s="154" t="s">
        <v>49</v>
      </c>
      <c r="E114" s="155"/>
      <c r="F114" s="156"/>
      <c r="G114" s="156"/>
      <c r="H114" s="156"/>
      <c r="I114" s="155"/>
      <c r="J114" s="155"/>
      <c r="K114" s="155"/>
      <c r="L114" s="157"/>
      <c r="M114" s="213"/>
      <c r="R114" s="24"/>
      <c r="S114" s="24"/>
      <c r="T114" s="20"/>
      <c r="U114" s="25"/>
      <c r="V114" s="4"/>
      <c r="W114" s="4"/>
    </row>
    <row r="115" spans="2:23" ht="15" customHeight="1">
      <c r="B115" s="74">
        <v>99855</v>
      </c>
      <c r="C115" s="123">
        <v>73631</v>
      </c>
      <c r="D115" s="107" t="s">
        <v>121</v>
      </c>
      <c r="E115" s="144">
        <v>20</v>
      </c>
      <c r="F115" s="144" t="s">
        <v>6</v>
      </c>
      <c r="G115" s="144"/>
      <c r="H115" s="75">
        <f aca="true" t="shared" si="26" ref="H115:H121">ROUND((G115*0.25),2)</f>
        <v>0</v>
      </c>
      <c r="I115" s="76">
        <f aca="true" t="shared" si="27" ref="I115:I121">ROUND(((G115*0.7)*1.25),2)</f>
        <v>0</v>
      </c>
      <c r="J115" s="76">
        <f aca="true" t="shared" si="28" ref="J115:J121">ROUND(((G115*0.3)*1.25),2)</f>
        <v>0</v>
      </c>
      <c r="K115" s="76">
        <f aca="true" t="shared" si="29" ref="K115:K121">ROUND((I115*E115),2)</f>
        <v>0</v>
      </c>
      <c r="L115" s="77">
        <f aca="true" t="shared" si="30" ref="L115:L121">ROUND((J115*E115),2)</f>
        <v>0</v>
      </c>
      <c r="M115" s="210">
        <f aca="true" t="shared" si="31" ref="M115:M121">ROUND((K115+L115),2)</f>
        <v>0</v>
      </c>
      <c r="N115" s="72"/>
      <c r="R115" s="24"/>
      <c r="S115" s="24"/>
      <c r="T115" s="20"/>
      <c r="U115" s="25"/>
      <c r="V115" s="4"/>
      <c r="W115" s="4"/>
    </row>
    <row r="116" spans="2:23" ht="15" customHeight="1">
      <c r="B116" s="74" t="s">
        <v>101</v>
      </c>
      <c r="C116" s="123"/>
      <c r="D116" s="107" t="s">
        <v>170</v>
      </c>
      <c r="E116" s="144">
        <v>1</v>
      </c>
      <c r="F116" s="120" t="s">
        <v>25</v>
      </c>
      <c r="G116" s="144"/>
      <c r="H116" s="75">
        <f t="shared" si="26"/>
        <v>0</v>
      </c>
      <c r="I116" s="76">
        <f t="shared" si="27"/>
        <v>0</v>
      </c>
      <c r="J116" s="76">
        <f t="shared" si="28"/>
        <v>0</v>
      </c>
      <c r="K116" s="76">
        <f t="shared" si="29"/>
        <v>0</v>
      </c>
      <c r="L116" s="77">
        <f t="shared" si="30"/>
        <v>0</v>
      </c>
      <c r="M116" s="210">
        <f t="shared" si="31"/>
        <v>0</v>
      </c>
      <c r="N116" s="72"/>
      <c r="R116" s="24"/>
      <c r="S116" s="24"/>
      <c r="T116" s="20"/>
      <c r="U116" s="25"/>
      <c r="V116" s="4"/>
      <c r="W116" s="4"/>
    </row>
    <row r="117" spans="2:23" ht="15" customHeight="1">
      <c r="B117" s="74">
        <v>98671</v>
      </c>
      <c r="C117" s="99"/>
      <c r="D117" s="107" t="s">
        <v>123</v>
      </c>
      <c r="E117" s="76">
        <v>0.9</v>
      </c>
      <c r="F117" s="110" t="s">
        <v>1</v>
      </c>
      <c r="G117" s="75"/>
      <c r="H117" s="75">
        <f>ROUND((G117*0.25),2)</f>
        <v>0</v>
      </c>
      <c r="I117" s="76">
        <f>ROUND(((G117*0.7)*1.25),2)</f>
        <v>0</v>
      </c>
      <c r="J117" s="76">
        <f>ROUND(((G117*0.3)*1.25),2)</f>
        <v>0</v>
      </c>
      <c r="K117" s="76">
        <f>ROUND((I117*E117),2)</f>
        <v>0</v>
      </c>
      <c r="L117" s="77">
        <f>ROUND((J117*E117),2)</f>
        <v>0</v>
      </c>
      <c r="M117" s="210">
        <f>ROUND((K117+L117),2)</f>
        <v>0</v>
      </c>
      <c r="N117" s="72"/>
      <c r="R117" s="24"/>
      <c r="S117" s="24"/>
      <c r="T117" s="20"/>
      <c r="U117" s="25"/>
      <c r="V117" s="4"/>
      <c r="W117" s="4"/>
    </row>
    <row r="118" spans="2:23" ht="24.75" customHeight="1">
      <c r="B118" s="124" t="s">
        <v>101</v>
      </c>
      <c r="C118" s="125"/>
      <c r="D118" s="146" t="s">
        <v>171</v>
      </c>
      <c r="E118" s="76">
        <v>120</v>
      </c>
      <c r="F118" s="120" t="s">
        <v>25</v>
      </c>
      <c r="G118" s="75"/>
      <c r="H118" s="75">
        <f t="shared" si="26"/>
        <v>0</v>
      </c>
      <c r="I118" s="76">
        <f t="shared" si="27"/>
        <v>0</v>
      </c>
      <c r="J118" s="76">
        <f t="shared" si="28"/>
        <v>0</v>
      </c>
      <c r="K118" s="76">
        <f t="shared" si="29"/>
        <v>0</v>
      </c>
      <c r="L118" s="77">
        <f t="shared" si="30"/>
        <v>0</v>
      </c>
      <c r="M118" s="210">
        <f t="shared" si="31"/>
        <v>0</v>
      </c>
      <c r="R118" s="24"/>
      <c r="S118" s="24"/>
      <c r="T118" s="20"/>
      <c r="U118" s="25"/>
      <c r="V118" s="4"/>
      <c r="W118" s="4"/>
    </row>
    <row r="119" spans="2:23" ht="24.75" customHeight="1">
      <c r="B119" s="74">
        <v>37449</v>
      </c>
      <c r="C119" s="126">
        <v>85172</v>
      </c>
      <c r="D119" s="127" t="s">
        <v>172</v>
      </c>
      <c r="E119" s="76">
        <v>2</v>
      </c>
      <c r="F119" s="75" t="s">
        <v>78</v>
      </c>
      <c r="G119" s="110"/>
      <c r="H119" s="75">
        <f t="shared" si="26"/>
        <v>0</v>
      </c>
      <c r="I119" s="76">
        <f t="shared" si="27"/>
        <v>0</v>
      </c>
      <c r="J119" s="76">
        <f t="shared" si="28"/>
        <v>0</v>
      </c>
      <c r="K119" s="76">
        <f t="shared" si="29"/>
        <v>0</v>
      </c>
      <c r="L119" s="77">
        <f t="shared" si="30"/>
        <v>0</v>
      </c>
      <c r="M119" s="210">
        <f t="shared" si="31"/>
        <v>0</v>
      </c>
      <c r="R119" s="24"/>
      <c r="S119" s="24"/>
      <c r="T119" s="20"/>
      <c r="U119" s="25"/>
      <c r="V119" s="4"/>
      <c r="W119" s="4"/>
    </row>
    <row r="120" spans="2:23" ht="15" customHeight="1" hidden="1" thickBot="1">
      <c r="B120" s="202"/>
      <c r="C120" s="147"/>
      <c r="D120" s="148"/>
      <c r="E120" s="76">
        <v>430.95</v>
      </c>
      <c r="F120" s="75" t="s">
        <v>78</v>
      </c>
      <c r="G120" s="75"/>
      <c r="H120" s="75">
        <f t="shared" si="26"/>
        <v>0</v>
      </c>
      <c r="I120" s="76">
        <f t="shared" si="27"/>
        <v>0</v>
      </c>
      <c r="J120" s="76">
        <f t="shared" si="28"/>
        <v>0</v>
      </c>
      <c r="K120" s="76">
        <f t="shared" si="29"/>
        <v>0</v>
      </c>
      <c r="L120" s="77">
        <f t="shared" si="30"/>
        <v>0</v>
      </c>
      <c r="M120" s="210">
        <f t="shared" si="31"/>
        <v>0</v>
      </c>
      <c r="R120" s="24"/>
      <c r="S120" s="24"/>
      <c r="T120" s="20"/>
      <c r="U120" s="25"/>
      <c r="V120" s="4"/>
      <c r="W120" s="4"/>
    </row>
    <row r="121" spans="2:23" ht="15" customHeight="1" thickBot="1">
      <c r="B121" s="124" t="s">
        <v>101</v>
      </c>
      <c r="C121" s="142"/>
      <c r="D121" s="142" t="s">
        <v>129</v>
      </c>
      <c r="E121" s="144">
        <v>1</v>
      </c>
      <c r="F121" s="75" t="s">
        <v>78</v>
      </c>
      <c r="G121" s="144"/>
      <c r="H121" s="75">
        <f t="shared" si="26"/>
        <v>0</v>
      </c>
      <c r="I121" s="76">
        <f t="shared" si="27"/>
        <v>0</v>
      </c>
      <c r="J121" s="76">
        <f t="shared" si="28"/>
        <v>0</v>
      </c>
      <c r="K121" s="76">
        <f t="shared" si="29"/>
        <v>0</v>
      </c>
      <c r="L121" s="77">
        <f t="shared" si="30"/>
        <v>0</v>
      </c>
      <c r="M121" s="210">
        <f t="shared" si="31"/>
        <v>0</v>
      </c>
      <c r="R121" s="24"/>
      <c r="S121" s="24"/>
      <c r="T121" s="20"/>
      <c r="U121" s="25"/>
      <c r="V121" s="4"/>
      <c r="W121" s="4"/>
    </row>
    <row r="122" spans="2:23" ht="14.25" customHeight="1" thickBot="1">
      <c r="B122" s="219"/>
      <c r="C122" s="220"/>
      <c r="D122" s="220"/>
      <c r="E122" s="221"/>
      <c r="F122" s="218"/>
      <c r="G122" s="221"/>
      <c r="H122" s="218"/>
      <c r="I122" s="222"/>
      <c r="J122" s="222"/>
      <c r="K122" s="222"/>
      <c r="L122" s="223"/>
      <c r="M122" s="224"/>
      <c r="P122" s="233"/>
      <c r="R122" s="24"/>
      <c r="S122" s="24"/>
      <c r="T122" s="20"/>
      <c r="U122" s="25"/>
      <c r="V122" s="4"/>
      <c r="W122" s="4"/>
    </row>
    <row r="123" spans="2:23" ht="12.75" customHeight="1" thickBot="1">
      <c r="B123" s="225"/>
      <c r="C123" s="226"/>
      <c r="D123" s="226"/>
      <c r="E123" s="227"/>
      <c r="F123" s="228"/>
      <c r="G123" s="227"/>
      <c r="H123" s="228"/>
      <c r="I123" s="229"/>
      <c r="J123" s="229"/>
      <c r="K123" s="229"/>
      <c r="L123" s="230"/>
      <c r="M123" s="231"/>
      <c r="R123" s="24"/>
      <c r="S123" s="24"/>
      <c r="T123" s="20"/>
      <c r="U123" s="25"/>
      <c r="V123" s="4"/>
      <c r="W123" s="4"/>
    </row>
    <row r="124" spans="2:23" ht="15" customHeight="1" thickBot="1">
      <c r="B124" s="149"/>
      <c r="C124" s="150"/>
      <c r="D124" s="250" t="s">
        <v>173</v>
      </c>
      <c r="E124" s="151"/>
      <c r="F124" s="151"/>
      <c r="G124" s="151"/>
      <c r="H124" s="151"/>
      <c r="I124" s="151"/>
      <c r="J124" s="151"/>
      <c r="K124" s="211">
        <f>SUM(K10:K121)</f>
        <v>0</v>
      </c>
      <c r="L124" s="211">
        <f>SUM(L10:L121)</f>
        <v>0</v>
      </c>
      <c r="M124" s="212">
        <f>SUM(K124:L124)</f>
        <v>0</v>
      </c>
      <c r="R124" s="24"/>
      <c r="S124" s="24"/>
      <c r="T124" s="20"/>
      <c r="U124" s="25"/>
      <c r="V124" s="4"/>
      <c r="W124" s="4"/>
    </row>
    <row r="125" spans="9:23" ht="15" customHeight="1" thickBot="1">
      <c r="I125" s="11"/>
      <c r="M125" s="54"/>
      <c r="R125" s="24"/>
      <c r="S125" s="24"/>
      <c r="T125" s="20"/>
      <c r="U125" s="25"/>
      <c r="V125" s="4"/>
      <c r="W125" s="4"/>
    </row>
    <row r="126" spans="4:23" ht="15" customHeight="1">
      <c r="D126" s="131" t="s">
        <v>176</v>
      </c>
      <c r="E126" s="132" t="s">
        <v>177</v>
      </c>
      <c r="L126" s="4"/>
      <c r="M126" s="22"/>
      <c r="N126" s="1"/>
      <c r="O126" s="1"/>
      <c r="P126" s="24"/>
      <c r="Q126" s="24"/>
      <c r="R126" s="20"/>
      <c r="S126" s="10"/>
      <c r="T126" s="4"/>
      <c r="U126" s="4"/>
      <c r="V126" s="4"/>
      <c r="W126" s="4"/>
    </row>
    <row r="127" spans="4:23" ht="15" customHeight="1">
      <c r="D127" s="133" t="s">
        <v>178</v>
      </c>
      <c r="E127" s="134">
        <v>0.046</v>
      </c>
      <c r="L127" s="4"/>
      <c r="M127" s="22"/>
      <c r="N127" s="1"/>
      <c r="O127" s="1"/>
      <c r="P127" s="24"/>
      <c r="Q127" s="24"/>
      <c r="R127" s="20"/>
      <c r="S127" s="10"/>
      <c r="T127" s="4"/>
      <c r="U127" s="4"/>
      <c r="V127" s="4"/>
      <c r="W127" s="4"/>
    </row>
    <row r="128" spans="4:23" ht="12.75" customHeight="1">
      <c r="D128" s="133" t="s">
        <v>179</v>
      </c>
      <c r="E128" s="134">
        <v>0.01</v>
      </c>
      <c r="L128" s="4"/>
      <c r="M128" s="253"/>
      <c r="N128" s="253"/>
      <c r="O128" s="253"/>
      <c r="P128" s="253"/>
      <c r="Q128" s="253"/>
      <c r="R128" s="253"/>
      <c r="S128" s="10"/>
      <c r="T128" s="4"/>
      <c r="U128" s="4"/>
      <c r="V128" s="4"/>
      <c r="W128" s="4"/>
    </row>
    <row r="129" spans="4:23" ht="12.75">
      <c r="D129" s="133" t="s">
        <v>180</v>
      </c>
      <c r="E129" s="134">
        <v>0.0125</v>
      </c>
      <c r="L129" s="4"/>
      <c r="M129" s="60"/>
      <c r="N129" s="60"/>
      <c r="O129" s="60"/>
      <c r="P129" s="60"/>
      <c r="Q129" s="60"/>
      <c r="R129" s="60"/>
      <c r="S129" s="10"/>
      <c r="T129" s="4"/>
      <c r="U129" s="4"/>
      <c r="V129" s="4"/>
      <c r="W129" s="4"/>
    </row>
    <row r="130" spans="4:23" ht="15" customHeight="1">
      <c r="D130" s="133" t="s">
        <v>181</v>
      </c>
      <c r="E130" s="134">
        <v>0.013</v>
      </c>
      <c r="L130" s="4"/>
      <c r="M130" s="252"/>
      <c r="N130" s="252"/>
      <c r="O130" s="252"/>
      <c r="P130" s="252"/>
      <c r="Q130" s="252"/>
      <c r="R130" s="252"/>
      <c r="S130" s="252"/>
      <c r="T130" s="252"/>
      <c r="U130" s="4"/>
      <c r="V130" s="4"/>
      <c r="W130" s="4"/>
    </row>
    <row r="131" spans="4:23" ht="12.75">
      <c r="D131" s="133" t="s">
        <v>182</v>
      </c>
      <c r="E131" s="134">
        <v>0.0896</v>
      </c>
      <c r="U131" s="28"/>
      <c r="V131" s="4"/>
      <c r="W131" s="4"/>
    </row>
    <row r="132" spans="4:23" ht="12.75">
      <c r="D132" s="133" t="s">
        <v>183</v>
      </c>
      <c r="E132" s="134">
        <v>0.0365</v>
      </c>
      <c r="U132" s="29"/>
      <c r="V132" s="4"/>
      <c r="W132" s="4"/>
    </row>
    <row r="133" spans="4:23" ht="15" customHeight="1">
      <c r="D133" s="133" t="s">
        <v>184</v>
      </c>
      <c r="E133" s="134">
        <v>0.02</v>
      </c>
      <c r="U133" s="30"/>
      <c r="V133" s="4"/>
      <c r="W133" s="4"/>
    </row>
    <row r="134" spans="4:23" ht="15" customHeight="1" thickBot="1">
      <c r="D134" s="135" t="s">
        <v>185</v>
      </c>
      <c r="E134" s="136">
        <v>0.25</v>
      </c>
      <c r="U134" s="30"/>
      <c r="V134" s="4"/>
      <c r="W134" s="4"/>
    </row>
    <row r="135" spans="21:23" ht="15" customHeight="1">
      <c r="U135" s="30"/>
      <c r="V135" s="4"/>
      <c r="W135" s="4"/>
    </row>
    <row r="136" spans="21:23" ht="15" customHeight="1">
      <c r="U136" s="30"/>
      <c r="V136" s="4"/>
      <c r="W136" s="4"/>
    </row>
    <row r="137" spans="21:23" ht="15" customHeight="1">
      <c r="U137" s="30"/>
      <c r="V137" s="4"/>
      <c r="W137" s="4"/>
    </row>
    <row r="138" spans="21:23" ht="15" customHeight="1">
      <c r="U138" s="30"/>
      <c r="V138" s="4"/>
      <c r="W138" s="4"/>
    </row>
    <row r="139" spans="21:23" ht="15" customHeight="1">
      <c r="U139" s="30"/>
      <c r="V139" s="4"/>
      <c r="W139" s="4"/>
    </row>
    <row r="140" spans="21:23" ht="15" customHeight="1">
      <c r="U140" s="30"/>
      <c r="V140" s="4"/>
      <c r="W140" s="4"/>
    </row>
    <row r="141" spans="21:23" ht="15" customHeight="1">
      <c r="U141" s="30"/>
      <c r="V141" s="4"/>
      <c r="W141" s="4"/>
    </row>
    <row r="142" spans="21:23" ht="15" customHeight="1">
      <c r="U142" s="30"/>
      <c r="V142" s="4"/>
      <c r="W142" s="4"/>
    </row>
    <row r="143" spans="21:23" ht="15" customHeight="1">
      <c r="U143" s="30"/>
      <c r="V143" s="4"/>
      <c r="W143" s="4"/>
    </row>
    <row r="144" spans="22:23" ht="15" customHeight="1">
      <c r="V144" s="4"/>
      <c r="W144" s="4"/>
    </row>
    <row r="145" spans="22:23" ht="15" customHeight="1">
      <c r="V145" s="4"/>
      <c r="W145" s="4"/>
    </row>
    <row r="146" spans="22:23" ht="15" customHeight="1">
      <c r="V146" s="4"/>
      <c r="W146" s="4"/>
    </row>
  </sheetData>
  <sheetProtection selectLockedCells="1" selectUnlockedCells="1"/>
  <mergeCells count="16">
    <mergeCell ref="P17:T17"/>
    <mergeCell ref="P16:U16"/>
    <mergeCell ref="B2:E2"/>
    <mergeCell ref="B1:M1"/>
    <mergeCell ref="B3:D3"/>
    <mergeCell ref="B4:D4"/>
    <mergeCell ref="I3:J3"/>
    <mergeCell ref="I4:M4"/>
    <mergeCell ref="M130:T130"/>
    <mergeCell ref="M128:R128"/>
    <mergeCell ref="O97:V97"/>
    <mergeCell ref="O65:X65"/>
    <mergeCell ref="P80:T80"/>
    <mergeCell ref="O50:W50"/>
    <mergeCell ref="O77:V77"/>
    <mergeCell ref="O58:R58"/>
  </mergeCells>
  <printOptions/>
  <pageMargins left="0.3937007874015748" right="0.35433070866141736" top="0.4724409448818898" bottom="0.4724409448818898" header="0.4330708661417323" footer="0.1968503937007874"/>
  <pageSetup fitToHeight="12" horizontalDpi="300" verticalDpi="300" orientation="landscape" paperSize="9" scale="70" r:id="rId2"/>
  <headerFooter alignWithMargins="0">
    <oddFooter>&amp;R&amp;"Arial,Normal"&amp;P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zoomScaleSheetLayoutView="70" zoomScalePageLayoutView="60" workbookViewId="0" topLeftCell="A1">
      <selection activeCell="L50" sqref="A1:L50"/>
    </sheetView>
  </sheetViews>
  <sheetFormatPr defaultColWidth="9.33203125" defaultRowHeight="12.75"/>
  <cols>
    <col min="1" max="1" width="64.5" style="64" customWidth="1"/>
    <col min="2" max="2" width="25.16015625" style="65" bestFit="1" customWidth="1"/>
    <col min="3" max="3" width="11.66015625" style="66" bestFit="1" customWidth="1"/>
    <col min="4" max="4" width="25.83203125" style="67" customWidth="1"/>
    <col min="5" max="5" width="10.83203125" style="66" bestFit="1" customWidth="1"/>
    <col min="6" max="6" width="25.83203125" style="66" customWidth="1"/>
    <col min="7" max="7" width="10.83203125" style="66" bestFit="1" customWidth="1"/>
    <col min="8" max="8" width="25.83203125" style="66" customWidth="1"/>
    <col min="9" max="9" width="10.83203125" style="66" bestFit="1" customWidth="1"/>
    <col min="10" max="10" width="25.83203125" style="66" customWidth="1"/>
    <col min="11" max="11" width="30.16015625" style="66" customWidth="1"/>
    <col min="12" max="12" width="9.33203125" style="66" customWidth="1"/>
    <col min="13" max="13" width="38.83203125" style="66" customWidth="1"/>
    <col min="14" max="16384" width="9.33203125" style="66" customWidth="1"/>
  </cols>
  <sheetData>
    <row r="1" ht="18" customHeight="1">
      <c r="B1" s="64"/>
    </row>
    <row r="2" ht="18" customHeight="1">
      <c r="B2" s="64"/>
    </row>
    <row r="3" spans="1:12" ht="18" customHeight="1">
      <c r="A3" s="63"/>
      <c r="B3" s="63"/>
      <c r="C3" s="69"/>
      <c r="D3" s="68"/>
      <c r="E3" s="69"/>
      <c r="F3" s="69"/>
      <c r="G3" s="69"/>
      <c r="H3" s="69"/>
      <c r="I3" s="69"/>
      <c r="J3" s="69"/>
      <c r="K3" s="69"/>
      <c r="L3" s="69"/>
    </row>
    <row r="4" spans="1:12" ht="1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69"/>
      <c r="L4" s="69"/>
    </row>
    <row r="5" spans="1:12" ht="1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69"/>
      <c r="L5" s="69"/>
    </row>
    <row r="6" spans="1:12" ht="1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69"/>
      <c r="L6" s="69"/>
    </row>
    <row r="7" spans="1:12" ht="1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69"/>
      <c r="L7" s="69"/>
    </row>
    <row r="8" spans="1:12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69"/>
      <c r="L8" s="69"/>
    </row>
    <row r="9" spans="1:12" ht="18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69"/>
      <c r="L9" s="69"/>
    </row>
    <row r="10" spans="1:12" ht="18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69"/>
      <c r="L10" s="69"/>
    </row>
    <row r="11" spans="1:12" ht="18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69"/>
      <c r="L11" s="69"/>
    </row>
    <row r="12" spans="1:12" ht="18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69"/>
      <c r="L12" s="69"/>
    </row>
    <row r="13" spans="1:12" ht="14.25" customHeight="1">
      <c r="A13" s="263" t="s">
        <v>191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69"/>
      <c r="L13" s="69"/>
    </row>
    <row r="14" spans="1:12" ht="18" customHeight="1">
      <c r="A14" s="264" t="s">
        <v>190</v>
      </c>
      <c r="B14" s="264"/>
      <c r="C14" s="264"/>
      <c r="D14" s="264"/>
      <c r="E14" s="205"/>
      <c r="F14" s="205"/>
      <c r="G14" s="205"/>
      <c r="H14" s="206"/>
      <c r="I14" s="206"/>
      <c r="J14" s="206"/>
      <c r="K14" s="207"/>
      <c r="L14" s="207"/>
    </row>
    <row r="15" spans="1:12" ht="15.75" customHeight="1">
      <c r="A15" s="265" t="s">
        <v>174</v>
      </c>
      <c r="B15" s="264"/>
      <c r="C15" s="264"/>
      <c r="D15" s="203"/>
      <c r="E15" s="205"/>
      <c r="F15" s="205"/>
      <c r="G15" s="205"/>
      <c r="H15" s="257"/>
      <c r="I15" s="257"/>
      <c r="J15" s="204"/>
      <c r="K15" s="208"/>
      <c r="L15" s="207"/>
    </row>
    <row r="16" spans="1:12" ht="14.25" customHeight="1">
      <c r="A16" s="265" t="s">
        <v>84</v>
      </c>
      <c r="B16" s="264"/>
      <c r="C16" s="264"/>
      <c r="D16" s="203"/>
      <c r="E16" s="205"/>
      <c r="F16" s="205"/>
      <c r="G16" s="205"/>
      <c r="H16" s="257"/>
      <c r="I16" s="257"/>
      <c r="J16" s="257"/>
      <c r="K16" s="257"/>
      <c r="L16" s="257"/>
    </row>
    <row r="17" spans="1:12" ht="15" customHeight="1" thickBot="1">
      <c r="A17" s="260"/>
      <c r="B17" s="260"/>
      <c r="C17" s="260"/>
      <c r="D17" s="235"/>
      <c r="E17" s="236"/>
      <c r="F17" s="237"/>
      <c r="G17" s="260"/>
      <c r="H17" s="260"/>
      <c r="I17" s="234"/>
      <c r="J17" s="237"/>
      <c r="K17" s="69"/>
      <c r="L17" s="69"/>
    </row>
    <row r="18" spans="1:10" ht="14.25">
      <c r="A18" s="267" t="s">
        <v>29</v>
      </c>
      <c r="B18" s="261" t="s">
        <v>62</v>
      </c>
      <c r="C18" s="261" t="s">
        <v>31</v>
      </c>
      <c r="D18" s="261"/>
      <c r="E18" s="261" t="s">
        <v>32</v>
      </c>
      <c r="F18" s="261"/>
      <c r="G18" s="261" t="s">
        <v>33</v>
      </c>
      <c r="H18" s="261"/>
      <c r="I18" s="261" t="s">
        <v>34</v>
      </c>
      <c r="J18" s="266"/>
    </row>
    <row r="19" spans="1:10" ht="14.25">
      <c r="A19" s="268"/>
      <c r="B19" s="262"/>
      <c r="C19" s="251" t="s">
        <v>30</v>
      </c>
      <c r="D19" s="251" t="s">
        <v>61</v>
      </c>
      <c r="E19" s="251" t="s">
        <v>30</v>
      </c>
      <c r="F19" s="251" t="s">
        <v>61</v>
      </c>
      <c r="G19" s="251" t="s">
        <v>30</v>
      </c>
      <c r="H19" s="251" t="s">
        <v>61</v>
      </c>
      <c r="I19" s="251" t="s">
        <v>30</v>
      </c>
      <c r="J19" s="245" t="s">
        <v>61</v>
      </c>
    </row>
    <row r="20" spans="1:11" ht="21" customHeight="1">
      <c r="A20" s="200" t="s">
        <v>19</v>
      </c>
      <c r="B20" s="238">
        <v>2748.27</v>
      </c>
      <c r="C20" s="240">
        <v>100</v>
      </c>
      <c r="D20" s="238">
        <f>(B20*(C20/100))</f>
        <v>2748.27</v>
      </c>
      <c r="E20" s="238"/>
      <c r="F20" s="238">
        <f>(B20*(E20/100))</f>
        <v>0</v>
      </c>
      <c r="G20" s="238"/>
      <c r="H20" s="238">
        <f>(B20*(G20/100))</f>
        <v>0</v>
      </c>
      <c r="I20" s="240"/>
      <c r="J20" s="239">
        <f>(B20*(I20/100))</f>
        <v>0</v>
      </c>
      <c r="K20" s="243"/>
    </row>
    <row r="21" spans="1:11" ht="21" customHeight="1">
      <c r="A21" s="200" t="s">
        <v>90</v>
      </c>
      <c r="B21" s="238">
        <v>16494.38</v>
      </c>
      <c r="C21" s="240"/>
      <c r="D21" s="238">
        <f>(B21*(C21/100))</f>
        <v>0</v>
      </c>
      <c r="E21" s="240">
        <v>20</v>
      </c>
      <c r="F21" s="238">
        <f>(B21*(E21/100))</f>
        <v>3298.876</v>
      </c>
      <c r="G21" s="240">
        <v>30</v>
      </c>
      <c r="H21" s="238">
        <f>(B21*(G21/100))</f>
        <v>4948.314</v>
      </c>
      <c r="I21" s="240">
        <v>50</v>
      </c>
      <c r="J21" s="239">
        <f>(B21*(I21/100))</f>
        <v>8247.19</v>
      </c>
      <c r="K21" s="243"/>
    </row>
    <row r="22" spans="1:10" ht="20.25" customHeight="1">
      <c r="A22" s="200" t="s">
        <v>97</v>
      </c>
      <c r="B22" s="238">
        <v>3087.5</v>
      </c>
      <c r="C22" s="240">
        <v>50</v>
      </c>
      <c r="D22" s="238">
        <f>(B22*(C22/100))</f>
        <v>1543.75</v>
      </c>
      <c r="E22" s="240">
        <v>50</v>
      </c>
      <c r="F22" s="238">
        <f>(B22*(E22/100))</f>
        <v>1543.75</v>
      </c>
      <c r="G22" s="240"/>
      <c r="H22" s="238">
        <f>(B22*(G22/100))</f>
        <v>0</v>
      </c>
      <c r="I22" s="240"/>
      <c r="J22" s="239">
        <f>(B22*(I22/100))</f>
        <v>0</v>
      </c>
    </row>
    <row r="23" spans="1:10" ht="20.25" customHeight="1">
      <c r="A23" s="200" t="s">
        <v>20</v>
      </c>
      <c r="B23" s="238">
        <v>4493.35</v>
      </c>
      <c r="C23" s="240">
        <v>40</v>
      </c>
      <c r="D23" s="238">
        <f aca="true" t="shared" si="0" ref="D23:D36">(B23*(C23/100))</f>
        <v>1797.3400000000001</v>
      </c>
      <c r="E23" s="240">
        <v>60</v>
      </c>
      <c r="F23" s="238">
        <f aca="true" t="shared" si="1" ref="F23:F36">(B23*(E23/100))</f>
        <v>2696.01</v>
      </c>
      <c r="G23" s="240"/>
      <c r="H23" s="238">
        <f aca="true" t="shared" si="2" ref="H23:H36">(B23*(G23/100))</f>
        <v>0</v>
      </c>
      <c r="I23" s="240"/>
      <c r="J23" s="239">
        <f aca="true" t="shared" si="3" ref="J23:J36">(B23*(I23/100))</f>
        <v>0</v>
      </c>
    </row>
    <row r="24" spans="1:10" ht="18.75" customHeight="1">
      <c r="A24" s="200" t="s">
        <v>23</v>
      </c>
      <c r="B24" s="238">
        <v>14139.4</v>
      </c>
      <c r="C24" s="240">
        <v>20</v>
      </c>
      <c r="D24" s="238">
        <f t="shared" si="0"/>
        <v>2827.88</v>
      </c>
      <c r="E24" s="240">
        <v>20</v>
      </c>
      <c r="F24" s="238">
        <f t="shared" si="1"/>
        <v>2827.88</v>
      </c>
      <c r="G24" s="240">
        <v>60</v>
      </c>
      <c r="H24" s="238">
        <f t="shared" si="2"/>
        <v>8483.64</v>
      </c>
      <c r="I24" s="240"/>
      <c r="J24" s="239">
        <f t="shared" si="3"/>
        <v>0</v>
      </c>
    </row>
    <row r="25" spans="1:10" ht="22.5" customHeight="1">
      <c r="A25" s="200" t="s">
        <v>70</v>
      </c>
      <c r="B25" s="238">
        <v>14600.33</v>
      </c>
      <c r="C25" s="240"/>
      <c r="D25" s="238">
        <f t="shared" si="0"/>
        <v>0</v>
      </c>
      <c r="E25" s="240"/>
      <c r="F25" s="238">
        <f t="shared" si="1"/>
        <v>0</v>
      </c>
      <c r="G25" s="240">
        <v>50</v>
      </c>
      <c r="H25" s="238">
        <f t="shared" si="2"/>
        <v>7300.165</v>
      </c>
      <c r="I25" s="240">
        <v>50</v>
      </c>
      <c r="J25" s="239">
        <f t="shared" si="3"/>
        <v>7300.165</v>
      </c>
    </row>
    <row r="26" spans="1:10" ht="14.25" hidden="1">
      <c r="A26" s="200"/>
      <c r="B26" s="238"/>
      <c r="C26" s="240">
        <v>25</v>
      </c>
      <c r="D26" s="238">
        <f t="shared" si="0"/>
        <v>0</v>
      </c>
      <c r="E26" s="240">
        <v>29</v>
      </c>
      <c r="F26" s="238">
        <f t="shared" si="1"/>
        <v>0</v>
      </c>
      <c r="G26" s="240">
        <v>29</v>
      </c>
      <c r="H26" s="238">
        <f t="shared" si="2"/>
        <v>0</v>
      </c>
      <c r="I26" s="240">
        <v>29</v>
      </c>
      <c r="J26" s="239">
        <f t="shared" si="3"/>
        <v>0</v>
      </c>
    </row>
    <row r="27" spans="1:10" ht="14.25" hidden="1">
      <c r="A27" s="200"/>
      <c r="B27" s="238"/>
      <c r="C27" s="240">
        <v>25</v>
      </c>
      <c r="D27" s="238">
        <f t="shared" si="0"/>
        <v>0</v>
      </c>
      <c r="E27" s="240">
        <v>30</v>
      </c>
      <c r="F27" s="238">
        <f t="shared" si="1"/>
        <v>0</v>
      </c>
      <c r="G27" s="240">
        <v>30</v>
      </c>
      <c r="H27" s="238">
        <f t="shared" si="2"/>
        <v>0</v>
      </c>
      <c r="I27" s="240">
        <v>30</v>
      </c>
      <c r="J27" s="239">
        <f t="shared" si="3"/>
        <v>0</v>
      </c>
    </row>
    <row r="28" spans="1:10" ht="14.25" hidden="1">
      <c r="A28" s="200"/>
      <c r="B28" s="238"/>
      <c r="C28" s="240">
        <v>25</v>
      </c>
      <c r="D28" s="238">
        <f t="shared" si="0"/>
        <v>0</v>
      </c>
      <c r="E28" s="240">
        <v>31</v>
      </c>
      <c r="F28" s="238">
        <f t="shared" si="1"/>
        <v>0</v>
      </c>
      <c r="G28" s="240">
        <v>31</v>
      </c>
      <c r="H28" s="238">
        <f t="shared" si="2"/>
        <v>0</v>
      </c>
      <c r="I28" s="240">
        <v>31</v>
      </c>
      <c r="J28" s="239">
        <f t="shared" si="3"/>
        <v>0</v>
      </c>
    </row>
    <row r="29" spans="1:10" ht="14.25" hidden="1">
      <c r="A29" s="200"/>
      <c r="B29" s="238"/>
      <c r="C29" s="240">
        <v>25</v>
      </c>
      <c r="D29" s="238">
        <f t="shared" si="0"/>
        <v>0</v>
      </c>
      <c r="E29" s="240">
        <v>32</v>
      </c>
      <c r="F29" s="238">
        <f t="shared" si="1"/>
        <v>0</v>
      </c>
      <c r="G29" s="240">
        <v>32</v>
      </c>
      <c r="H29" s="238">
        <f t="shared" si="2"/>
        <v>0</v>
      </c>
      <c r="I29" s="240">
        <v>32</v>
      </c>
      <c r="J29" s="239">
        <f t="shared" si="3"/>
        <v>0</v>
      </c>
    </row>
    <row r="30" spans="1:10" ht="14.25" hidden="1">
      <c r="A30" s="200"/>
      <c r="B30" s="238"/>
      <c r="C30" s="240">
        <v>25</v>
      </c>
      <c r="D30" s="238">
        <f t="shared" si="0"/>
        <v>0</v>
      </c>
      <c r="E30" s="240">
        <v>33</v>
      </c>
      <c r="F30" s="238">
        <f t="shared" si="1"/>
        <v>0</v>
      </c>
      <c r="G30" s="240">
        <v>33</v>
      </c>
      <c r="H30" s="238">
        <f t="shared" si="2"/>
        <v>0</v>
      </c>
      <c r="I30" s="240">
        <v>33</v>
      </c>
      <c r="J30" s="239">
        <f t="shared" si="3"/>
        <v>0</v>
      </c>
    </row>
    <row r="31" spans="1:10" ht="14.25" hidden="1">
      <c r="A31" s="200"/>
      <c r="B31" s="238"/>
      <c r="C31" s="240">
        <v>25</v>
      </c>
      <c r="D31" s="238">
        <f t="shared" si="0"/>
        <v>0</v>
      </c>
      <c r="E31" s="240">
        <v>34</v>
      </c>
      <c r="F31" s="238">
        <f t="shared" si="1"/>
        <v>0</v>
      </c>
      <c r="G31" s="240">
        <v>34</v>
      </c>
      <c r="H31" s="238">
        <f t="shared" si="2"/>
        <v>0</v>
      </c>
      <c r="I31" s="240">
        <v>34</v>
      </c>
      <c r="J31" s="239">
        <f t="shared" si="3"/>
        <v>0</v>
      </c>
    </row>
    <row r="32" spans="1:10" ht="14.25" hidden="1">
      <c r="A32" s="200"/>
      <c r="B32" s="238"/>
      <c r="C32" s="240">
        <v>25</v>
      </c>
      <c r="D32" s="238">
        <f t="shared" si="0"/>
        <v>0</v>
      </c>
      <c r="E32" s="240">
        <v>35</v>
      </c>
      <c r="F32" s="238">
        <f t="shared" si="1"/>
        <v>0</v>
      </c>
      <c r="G32" s="240">
        <v>35</v>
      </c>
      <c r="H32" s="238">
        <f t="shared" si="2"/>
        <v>0</v>
      </c>
      <c r="I32" s="240">
        <v>35</v>
      </c>
      <c r="J32" s="239">
        <f t="shared" si="3"/>
        <v>0</v>
      </c>
    </row>
    <row r="33" spans="1:10" ht="14.25" hidden="1">
      <c r="A33" s="200"/>
      <c r="B33" s="238"/>
      <c r="C33" s="240">
        <v>25</v>
      </c>
      <c r="D33" s="238">
        <f t="shared" si="0"/>
        <v>0</v>
      </c>
      <c r="E33" s="240">
        <v>36</v>
      </c>
      <c r="F33" s="238">
        <f t="shared" si="1"/>
        <v>0</v>
      </c>
      <c r="G33" s="240">
        <v>36</v>
      </c>
      <c r="H33" s="238">
        <f t="shared" si="2"/>
        <v>0</v>
      </c>
      <c r="I33" s="240">
        <v>36</v>
      </c>
      <c r="J33" s="239">
        <f t="shared" si="3"/>
        <v>0</v>
      </c>
    </row>
    <row r="34" spans="1:10" ht="14.25" hidden="1">
      <c r="A34" s="200"/>
      <c r="B34" s="238"/>
      <c r="C34" s="240">
        <v>25</v>
      </c>
      <c r="D34" s="238">
        <f t="shared" si="0"/>
        <v>0</v>
      </c>
      <c r="E34" s="240">
        <v>37</v>
      </c>
      <c r="F34" s="238">
        <f t="shared" si="1"/>
        <v>0</v>
      </c>
      <c r="G34" s="240">
        <v>37</v>
      </c>
      <c r="H34" s="238">
        <f t="shared" si="2"/>
        <v>0</v>
      </c>
      <c r="I34" s="240">
        <v>37</v>
      </c>
      <c r="J34" s="239">
        <f t="shared" si="3"/>
        <v>0</v>
      </c>
    </row>
    <row r="35" spans="1:10" ht="14.25" hidden="1">
      <c r="A35" s="200"/>
      <c r="B35" s="238"/>
      <c r="C35" s="240">
        <v>25</v>
      </c>
      <c r="D35" s="238">
        <f t="shared" si="0"/>
        <v>0</v>
      </c>
      <c r="E35" s="240">
        <v>38</v>
      </c>
      <c r="F35" s="238">
        <f t="shared" si="1"/>
        <v>0</v>
      </c>
      <c r="G35" s="240">
        <v>38</v>
      </c>
      <c r="H35" s="238">
        <f t="shared" si="2"/>
        <v>0</v>
      </c>
      <c r="I35" s="240">
        <v>38</v>
      </c>
      <c r="J35" s="239">
        <f t="shared" si="3"/>
        <v>0</v>
      </c>
    </row>
    <row r="36" spans="1:10" ht="14.25" hidden="1">
      <c r="A36" s="200"/>
      <c r="B36" s="238"/>
      <c r="C36" s="240">
        <v>25</v>
      </c>
      <c r="D36" s="238">
        <f t="shared" si="0"/>
        <v>0</v>
      </c>
      <c r="E36" s="240">
        <v>39</v>
      </c>
      <c r="F36" s="238">
        <f t="shared" si="1"/>
        <v>0</v>
      </c>
      <c r="G36" s="240">
        <v>39</v>
      </c>
      <c r="H36" s="238">
        <f t="shared" si="2"/>
        <v>0</v>
      </c>
      <c r="I36" s="240">
        <v>39</v>
      </c>
      <c r="J36" s="239">
        <f t="shared" si="3"/>
        <v>0</v>
      </c>
    </row>
    <row r="37" spans="1:10" ht="14.25" hidden="1">
      <c r="A37" s="200"/>
      <c r="B37" s="238"/>
      <c r="C37" s="240"/>
      <c r="D37" s="238"/>
      <c r="E37" s="240"/>
      <c r="F37" s="238"/>
      <c r="G37" s="240"/>
      <c r="H37" s="238"/>
      <c r="I37" s="240"/>
      <c r="J37" s="239"/>
    </row>
    <row r="38" spans="1:10" ht="21" customHeight="1">
      <c r="A38" s="200" t="s">
        <v>187</v>
      </c>
      <c r="B38" s="238">
        <v>15042.8</v>
      </c>
      <c r="C38" s="240"/>
      <c r="D38" s="238">
        <f aca="true" t="shared" si="4" ref="D38:D46">(B38*(C38/100))</f>
        <v>0</v>
      </c>
      <c r="E38" s="240"/>
      <c r="F38" s="238">
        <f aca="true" t="shared" si="5" ref="F38:F46">(B38*(E38/100))</f>
        <v>0</v>
      </c>
      <c r="G38" s="240">
        <v>40</v>
      </c>
      <c r="H38" s="238">
        <f aca="true" t="shared" si="6" ref="H38:H46">(B38*(G38/100))</f>
        <v>6017.12</v>
      </c>
      <c r="I38" s="240">
        <v>60</v>
      </c>
      <c r="J38" s="239">
        <f aca="true" t="shared" si="7" ref="J38:J46">(B38*(I38/100))</f>
        <v>9025.679999999998</v>
      </c>
    </row>
    <row r="39" spans="1:10" ht="23.25" customHeight="1">
      <c r="A39" s="200" t="s">
        <v>21</v>
      </c>
      <c r="B39" s="238">
        <v>5453.51</v>
      </c>
      <c r="C39" s="240"/>
      <c r="D39" s="238">
        <f t="shared" si="4"/>
        <v>0</v>
      </c>
      <c r="E39" s="240"/>
      <c r="F39" s="238">
        <f t="shared" si="5"/>
        <v>0</v>
      </c>
      <c r="G39" s="240">
        <v>20</v>
      </c>
      <c r="H39" s="238">
        <f t="shared" si="6"/>
        <v>1090.702</v>
      </c>
      <c r="I39" s="240">
        <v>80</v>
      </c>
      <c r="J39" s="239">
        <f t="shared" si="7"/>
        <v>4362.808</v>
      </c>
    </row>
    <row r="40" spans="1:10" ht="22.5" customHeight="1">
      <c r="A40" s="200" t="s">
        <v>63</v>
      </c>
      <c r="B40" s="238">
        <v>4051.7</v>
      </c>
      <c r="C40" s="240">
        <v>20</v>
      </c>
      <c r="D40" s="238">
        <f t="shared" si="4"/>
        <v>810.34</v>
      </c>
      <c r="E40" s="240">
        <v>80</v>
      </c>
      <c r="F40" s="238">
        <f t="shared" si="5"/>
        <v>3241.36</v>
      </c>
      <c r="G40" s="240"/>
      <c r="H40" s="238">
        <f t="shared" si="6"/>
        <v>0</v>
      </c>
      <c r="I40" s="240"/>
      <c r="J40" s="239">
        <f t="shared" si="7"/>
        <v>0</v>
      </c>
    </row>
    <row r="41" spans="1:10" ht="21" customHeight="1">
      <c r="A41" s="200" t="s">
        <v>188</v>
      </c>
      <c r="B41" s="238">
        <v>270.95</v>
      </c>
      <c r="C41" s="240"/>
      <c r="D41" s="238">
        <f t="shared" si="4"/>
        <v>0</v>
      </c>
      <c r="E41" s="240"/>
      <c r="F41" s="238">
        <f t="shared" si="5"/>
        <v>0</v>
      </c>
      <c r="G41" s="240">
        <v>100</v>
      </c>
      <c r="H41" s="238">
        <f t="shared" si="6"/>
        <v>270.95</v>
      </c>
      <c r="I41" s="240"/>
      <c r="J41" s="239">
        <f t="shared" si="7"/>
        <v>0</v>
      </c>
    </row>
    <row r="42" spans="1:10" ht="24" customHeight="1">
      <c r="A42" s="200" t="s">
        <v>81</v>
      </c>
      <c r="B42" s="238">
        <v>1091.7</v>
      </c>
      <c r="C42" s="240"/>
      <c r="D42" s="238">
        <f t="shared" si="4"/>
        <v>0</v>
      </c>
      <c r="E42" s="240">
        <v>30</v>
      </c>
      <c r="F42" s="238">
        <f t="shared" si="5"/>
        <v>327.51</v>
      </c>
      <c r="G42" s="240">
        <v>30</v>
      </c>
      <c r="H42" s="238">
        <f t="shared" si="6"/>
        <v>327.51</v>
      </c>
      <c r="I42" s="240">
        <v>40</v>
      </c>
      <c r="J42" s="239">
        <f t="shared" si="7"/>
        <v>436.68000000000006</v>
      </c>
    </row>
    <row r="43" spans="1:10" ht="23.25" customHeight="1">
      <c r="A43" s="200" t="s">
        <v>72</v>
      </c>
      <c r="B43" s="238">
        <v>3147.16</v>
      </c>
      <c r="C43" s="240"/>
      <c r="D43" s="238">
        <f t="shared" si="4"/>
        <v>0</v>
      </c>
      <c r="E43" s="240">
        <v>40</v>
      </c>
      <c r="F43" s="238">
        <f t="shared" si="5"/>
        <v>1258.864</v>
      </c>
      <c r="G43" s="240">
        <v>60</v>
      </c>
      <c r="H43" s="238">
        <f t="shared" si="6"/>
        <v>1888.2959999999998</v>
      </c>
      <c r="I43" s="240"/>
      <c r="J43" s="239">
        <f t="shared" si="7"/>
        <v>0</v>
      </c>
    </row>
    <row r="44" spans="1:10" ht="21.75" customHeight="1">
      <c r="A44" s="200" t="s">
        <v>112</v>
      </c>
      <c r="B44" s="238">
        <v>1988.35</v>
      </c>
      <c r="C44" s="240"/>
      <c r="D44" s="238">
        <f t="shared" si="4"/>
        <v>0</v>
      </c>
      <c r="E44" s="240">
        <v>100</v>
      </c>
      <c r="F44" s="238">
        <f t="shared" si="5"/>
        <v>1988.35</v>
      </c>
      <c r="G44" s="240"/>
      <c r="H44" s="238">
        <f t="shared" si="6"/>
        <v>0</v>
      </c>
      <c r="I44" s="240"/>
      <c r="J44" s="239">
        <f t="shared" si="7"/>
        <v>0</v>
      </c>
    </row>
    <row r="45" spans="1:10" ht="21.75" customHeight="1">
      <c r="A45" s="200" t="s">
        <v>64</v>
      </c>
      <c r="B45" s="238">
        <v>4891.51</v>
      </c>
      <c r="C45" s="240">
        <v>20</v>
      </c>
      <c r="D45" s="238">
        <f t="shared" si="4"/>
        <v>978.3020000000001</v>
      </c>
      <c r="E45" s="240">
        <v>20</v>
      </c>
      <c r="F45" s="238">
        <f t="shared" si="5"/>
        <v>978.3020000000001</v>
      </c>
      <c r="G45" s="240">
        <v>20</v>
      </c>
      <c r="H45" s="238">
        <f t="shared" si="6"/>
        <v>978.3020000000001</v>
      </c>
      <c r="I45" s="238">
        <v>40</v>
      </c>
      <c r="J45" s="239">
        <f t="shared" si="7"/>
        <v>1956.6040000000003</v>
      </c>
    </row>
    <row r="46" spans="1:10" ht="18" customHeight="1">
      <c r="A46" s="200" t="s">
        <v>49</v>
      </c>
      <c r="B46" s="238">
        <v>8475.47</v>
      </c>
      <c r="C46" s="240">
        <v>15</v>
      </c>
      <c r="D46" s="238">
        <f t="shared" si="4"/>
        <v>1271.3204999999998</v>
      </c>
      <c r="E46" s="240">
        <v>15</v>
      </c>
      <c r="F46" s="238">
        <f t="shared" si="5"/>
        <v>1271.3204999999998</v>
      </c>
      <c r="G46" s="240">
        <v>35</v>
      </c>
      <c r="H46" s="238">
        <f t="shared" si="6"/>
        <v>2966.4144999999994</v>
      </c>
      <c r="I46" s="238">
        <v>35</v>
      </c>
      <c r="J46" s="239">
        <f t="shared" si="7"/>
        <v>2966.4144999999994</v>
      </c>
    </row>
    <row r="47" spans="1:10" ht="18" customHeight="1" thickBot="1">
      <c r="A47" s="200"/>
      <c r="B47" s="238"/>
      <c r="C47" s="240"/>
      <c r="D47" s="238"/>
      <c r="E47" s="240"/>
      <c r="F47" s="238"/>
      <c r="G47" s="240"/>
      <c r="H47" s="238"/>
      <c r="I47" s="238"/>
      <c r="J47" s="239"/>
    </row>
    <row r="48" spans="1:13" ht="23.25" customHeight="1" thickBot="1">
      <c r="A48" s="246" t="s">
        <v>173</v>
      </c>
      <c r="B48" s="247">
        <f>SUM(B20:B47)</f>
        <v>99976.37999999999</v>
      </c>
      <c r="C48" s="248"/>
      <c r="D48" s="247">
        <f>SUM(D20:D46)</f>
        <v>11977.202500000001</v>
      </c>
      <c r="E48" s="247"/>
      <c r="F48" s="247">
        <f>SUM(F20:F46)</f>
        <v>19432.222499999996</v>
      </c>
      <c r="G48" s="247"/>
      <c r="H48" s="247">
        <f>SUM(H20:H46)</f>
        <v>34271.413499999995</v>
      </c>
      <c r="I48" s="247"/>
      <c r="J48" s="249">
        <f>SUM(J20:J46)</f>
        <v>34295.5415</v>
      </c>
      <c r="K48" s="243"/>
      <c r="M48" s="243"/>
    </row>
    <row r="49" spans="4:11" ht="15" customHeight="1">
      <c r="D49" s="244"/>
      <c r="F49" s="243"/>
      <c r="H49" s="243"/>
      <c r="J49" s="243"/>
      <c r="K49" s="243"/>
    </row>
    <row r="51" ht="14.25">
      <c r="J51" s="5"/>
    </row>
    <row r="52" ht="14.25">
      <c r="J52" s="70"/>
    </row>
    <row r="53" ht="14.25">
      <c r="J53" s="13"/>
    </row>
    <row r="54" ht="14.25">
      <c r="J54" s="70"/>
    </row>
    <row r="55" ht="14.25">
      <c r="J55" s="70"/>
    </row>
    <row r="56" ht="14.25">
      <c r="J56" s="70"/>
    </row>
    <row r="57" ht="14.25">
      <c r="J57" s="31"/>
    </row>
    <row r="58" ht="14.25">
      <c r="J58" s="31"/>
    </row>
  </sheetData>
  <sheetProtection/>
  <mergeCells count="15">
    <mergeCell ref="A18:A19"/>
    <mergeCell ref="A16:C16"/>
    <mergeCell ref="H16:L16"/>
    <mergeCell ref="E18:F18"/>
    <mergeCell ref="G18:H18"/>
    <mergeCell ref="A4:J4"/>
    <mergeCell ref="G17:H17"/>
    <mergeCell ref="B18:B19"/>
    <mergeCell ref="A13:J13"/>
    <mergeCell ref="A14:D14"/>
    <mergeCell ref="A15:C15"/>
    <mergeCell ref="H15:I15"/>
    <mergeCell ref="I18:J18"/>
    <mergeCell ref="A17:C17"/>
    <mergeCell ref="C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1"/>
  <sheetViews>
    <sheetView zoomScalePageLayoutView="0" workbookViewId="0" topLeftCell="A1">
      <selection activeCell="I21" sqref="I21"/>
    </sheetView>
  </sheetViews>
  <sheetFormatPr defaultColWidth="11.5" defaultRowHeight="12.75"/>
  <cols>
    <col min="1" max="1" width="5.5" style="33" customWidth="1"/>
    <col min="2" max="2" width="45.5" style="33" customWidth="1"/>
    <col min="3" max="3" width="10" style="33" bestFit="1" customWidth="1"/>
    <col min="4" max="4" width="6.16015625" style="53" customWidth="1"/>
    <col min="5" max="7" width="11.83203125" style="33" customWidth="1"/>
    <col min="8" max="8" width="12.83203125" style="33" customWidth="1"/>
    <col min="9" max="16384" width="11.5" style="33" customWidth="1"/>
  </cols>
  <sheetData>
    <row r="1" spans="1:48" ht="15.75" customHeight="1">
      <c r="A1" s="34"/>
      <c r="B1" s="34"/>
      <c r="C1" s="34"/>
      <c r="D1" s="35"/>
      <c r="E1" s="34"/>
      <c r="F1" s="34"/>
      <c r="G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15.75" customHeight="1">
      <c r="A2" s="34"/>
      <c r="B2" s="269"/>
      <c r="C2" s="269"/>
      <c r="D2" s="35"/>
      <c r="E2" s="35"/>
      <c r="F2" s="35"/>
      <c r="G2" s="35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5.75" customHeight="1">
      <c r="A3" s="34"/>
      <c r="B3" s="269"/>
      <c r="C3" s="269"/>
      <c r="D3" s="35"/>
      <c r="E3" s="35"/>
      <c r="F3" s="35"/>
      <c r="G3" s="3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5.75" customHeight="1">
      <c r="A4" s="34"/>
      <c r="B4" s="35"/>
      <c r="C4" s="35"/>
      <c r="D4" s="35"/>
      <c r="E4" s="35"/>
      <c r="F4" s="35"/>
      <c r="G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.75" customHeight="1">
      <c r="A5" s="34"/>
      <c r="B5" s="269"/>
      <c r="C5" s="269"/>
      <c r="D5" s="35"/>
      <c r="E5" s="35"/>
      <c r="F5" s="35"/>
      <c r="G5" s="35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5.75" customHeight="1">
      <c r="A6" s="34"/>
      <c r="B6" s="34"/>
      <c r="C6" s="34"/>
      <c r="D6" s="35"/>
      <c r="E6" s="34"/>
      <c r="F6" s="34"/>
      <c r="G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15.75" customHeight="1">
      <c r="A7" s="34"/>
      <c r="B7" s="34"/>
      <c r="C7" s="34"/>
      <c r="D7" s="35"/>
      <c r="E7" s="34"/>
      <c r="F7" s="34"/>
      <c r="G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15.75" customHeight="1">
      <c r="A8" s="36"/>
      <c r="B8" s="34"/>
      <c r="C8" s="34"/>
      <c r="D8" s="35"/>
      <c r="E8" s="34"/>
      <c r="F8" s="34"/>
      <c r="G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2.75">
      <c r="A9" s="36"/>
      <c r="B9" s="34"/>
      <c r="C9" s="34"/>
      <c r="D9" s="35"/>
      <c r="E9" s="34"/>
      <c r="F9" s="34"/>
      <c r="G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ht="12.75">
      <c r="A10" s="34"/>
      <c r="B10" s="37"/>
      <c r="C10" s="34"/>
      <c r="D10" s="35"/>
      <c r="E10" s="34"/>
      <c r="F10" s="36"/>
      <c r="G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2.75">
      <c r="A11" s="36"/>
      <c r="B11" s="38"/>
      <c r="C11" s="34"/>
      <c r="D11" s="35"/>
      <c r="E11" s="34"/>
      <c r="F11" s="34"/>
      <c r="G11" s="37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12.75">
      <c r="A12" s="34"/>
      <c r="B12" s="34"/>
      <c r="C12" s="34"/>
      <c r="D12" s="35"/>
      <c r="E12" s="34"/>
      <c r="F12" s="34"/>
      <c r="G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2:48" ht="12.75">
      <c r="B13" s="34"/>
      <c r="C13" s="34"/>
      <c r="D13" s="35"/>
      <c r="E13" s="39"/>
      <c r="F13" s="39"/>
      <c r="G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12.75">
      <c r="A14" s="40"/>
      <c r="B14" s="41"/>
      <c r="C14" s="42"/>
      <c r="D14" s="41"/>
      <c r="E14" s="39"/>
      <c r="F14" s="39"/>
      <c r="G14" s="35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2:48" ht="12.75">
      <c r="B15" s="34"/>
      <c r="C15" s="34"/>
      <c r="D15" s="35"/>
      <c r="E15" s="39"/>
      <c r="F15" s="34"/>
      <c r="G15" s="35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2:48" ht="18" customHeight="1">
      <c r="B16" s="34"/>
      <c r="C16" s="43"/>
      <c r="D16" s="35"/>
      <c r="E16" s="35"/>
      <c r="F16" s="44"/>
      <c r="G16" s="4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2:48" ht="18" customHeight="1">
      <c r="B17" s="34"/>
      <c r="C17" s="45"/>
      <c r="D17" s="35"/>
      <c r="E17" s="43"/>
      <c r="F17" s="44"/>
      <c r="G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2:48" ht="18" customHeight="1">
      <c r="B18" s="46"/>
      <c r="C18" s="47"/>
      <c r="D18" s="48"/>
      <c r="E18" s="47"/>
      <c r="F18" s="47"/>
      <c r="G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2:48" ht="18" customHeight="1">
      <c r="B19" s="46"/>
      <c r="C19" s="47"/>
      <c r="D19" s="48"/>
      <c r="E19" s="47"/>
      <c r="F19" s="47"/>
      <c r="G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2:48" ht="18" customHeight="1">
      <c r="B20" s="46"/>
      <c r="C20" s="47"/>
      <c r="D20" s="48"/>
      <c r="E20" s="47"/>
      <c r="F20" s="47"/>
      <c r="G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2:48" ht="18" customHeight="1">
      <c r="B21" s="46"/>
      <c r="C21" s="47"/>
      <c r="D21" s="48"/>
      <c r="E21" s="47"/>
      <c r="F21" s="47"/>
      <c r="G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2:48" ht="18" customHeight="1">
      <c r="B22" s="46"/>
      <c r="C22" s="47"/>
      <c r="D22" s="48"/>
      <c r="E22" s="47"/>
      <c r="F22" s="47"/>
      <c r="G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2:48" ht="18" customHeight="1">
      <c r="B23" s="46"/>
      <c r="C23" s="47"/>
      <c r="D23" s="48"/>
      <c r="E23" s="47"/>
      <c r="F23" s="47"/>
      <c r="G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2:48" ht="18" customHeight="1">
      <c r="B24" s="46"/>
      <c r="C24" s="47"/>
      <c r="D24" s="48"/>
      <c r="E24" s="47"/>
      <c r="F24" s="47"/>
      <c r="G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2:48" ht="18" customHeight="1">
      <c r="B25" s="46"/>
      <c r="C25" s="47"/>
      <c r="D25" s="48"/>
      <c r="E25" s="47"/>
      <c r="F25" s="47"/>
      <c r="G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2:48" ht="18" customHeight="1">
      <c r="B26" s="46"/>
      <c r="C26" s="47"/>
      <c r="D26" s="48"/>
      <c r="E26" s="47"/>
      <c r="F26" s="47"/>
      <c r="G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2:48" ht="18" customHeight="1">
      <c r="B27" s="34"/>
      <c r="C27" s="45"/>
      <c r="D27" s="35"/>
      <c r="E27" s="45"/>
      <c r="F27" s="44"/>
      <c r="G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ht="18" customHeight="1">
      <c r="A28" s="49"/>
      <c r="B28" s="50"/>
      <c r="C28" s="47"/>
      <c r="D28" s="48"/>
      <c r="E28" s="47"/>
      <c r="F28" s="47"/>
      <c r="G28" s="4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8" customHeight="1">
      <c r="A29" s="49"/>
      <c r="B29" s="46"/>
      <c r="C29" s="47"/>
      <c r="D29" s="48"/>
      <c r="E29" s="47"/>
      <c r="F29" s="47"/>
      <c r="G29" s="4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ht="18" customHeight="1">
      <c r="A30" s="49"/>
      <c r="B30" s="46"/>
      <c r="C30" s="47"/>
      <c r="D30" s="48"/>
      <c r="E30" s="47"/>
      <c r="F30" s="47"/>
      <c r="G30" s="4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8" customHeight="1">
      <c r="A31" s="49"/>
      <c r="B31" s="46"/>
      <c r="C31" s="47"/>
      <c r="D31" s="48"/>
      <c r="E31" s="47"/>
      <c r="F31" s="47"/>
      <c r="G31" s="47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ht="18" customHeight="1">
      <c r="A32" s="49"/>
      <c r="B32" s="46"/>
      <c r="C32" s="47"/>
      <c r="D32" s="48"/>
      <c r="E32" s="47"/>
      <c r="F32" s="47"/>
      <c r="G32" s="47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8" customHeight="1">
      <c r="A33" s="49"/>
      <c r="B33" s="46"/>
      <c r="C33" s="47"/>
      <c r="D33" s="48"/>
      <c r="E33" s="47"/>
      <c r="F33" s="47"/>
      <c r="G33" s="47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2:48" ht="18" customHeight="1">
      <c r="B34" s="34"/>
      <c r="C34" s="45"/>
      <c r="D34" s="35"/>
      <c r="E34" s="45"/>
      <c r="F34" s="44"/>
      <c r="G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2:48" ht="18" customHeight="1">
      <c r="B35" s="34"/>
      <c r="C35" s="45"/>
      <c r="D35" s="35"/>
      <c r="E35" s="45"/>
      <c r="F35" s="44"/>
      <c r="G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2:48" ht="18" customHeight="1">
      <c r="B36" s="34"/>
      <c r="C36" s="43"/>
      <c r="D36" s="35"/>
      <c r="E36" s="45"/>
      <c r="F36" s="44"/>
      <c r="G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2:48" ht="18" customHeight="1">
      <c r="B37" s="34"/>
      <c r="C37" s="43"/>
      <c r="D37" s="51"/>
      <c r="E37" s="43"/>
      <c r="F37" s="4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2:48" ht="18" customHeight="1">
      <c r="B38" s="34"/>
      <c r="C38" s="43"/>
      <c r="D38" s="35"/>
      <c r="E38" s="43"/>
      <c r="F38" s="4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2:48" ht="18" customHeight="1">
      <c r="B39" s="34"/>
      <c r="C39" s="43"/>
      <c r="D39" s="35"/>
      <c r="E39" s="43"/>
      <c r="F39" s="4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2:48" ht="18" customHeight="1">
      <c r="B40" s="34"/>
      <c r="C40" s="45"/>
      <c r="D40" s="35"/>
      <c r="E40" s="43"/>
      <c r="F40" s="4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2:48" ht="18" customHeight="1">
      <c r="B41" s="34"/>
      <c r="C41" s="45"/>
      <c r="D41" s="35"/>
      <c r="E41" s="45"/>
      <c r="F41" s="4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2:48" ht="18" customHeight="1">
      <c r="B42" s="34"/>
      <c r="D42" s="35"/>
      <c r="E42" s="45"/>
      <c r="F42" s="4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2:48" ht="18" customHeight="1">
      <c r="B43" s="34"/>
      <c r="D43" s="35"/>
      <c r="E43" s="52"/>
      <c r="F43" s="4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8:48" ht="18" customHeight="1"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8:48" ht="12.75"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8:48" ht="12.75"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4:48" ht="12.75">
      <c r="D47" s="3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8:48" ht="12.75"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8:48" ht="12.75"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8:48" ht="12.75"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8:48" ht="12.75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</sheetData>
  <sheetProtection selectLockedCells="1" selectUnlockedCells="1"/>
  <mergeCells count="3">
    <mergeCell ref="B2:C2"/>
    <mergeCell ref="B3:C3"/>
    <mergeCell ref="B5:C5"/>
  </mergeCells>
  <printOptions/>
  <pageMargins left="0.7875" right="0.39375" top="0.7875" bottom="0.39375" header="0" footer="0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:J116"/>
    </sheetView>
  </sheetViews>
  <sheetFormatPr defaultColWidth="9.33203125" defaultRowHeight="12.75"/>
  <cols>
    <col min="10" max="10" width="9.332031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Simao Carraro</dc:creator>
  <cp:keywords/>
  <dc:description/>
  <cp:lastModifiedBy>Usuario</cp:lastModifiedBy>
  <cp:lastPrinted>2021-09-06T18:06:42Z</cp:lastPrinted>
  <dcterms:created xsi:type="dcterms:W3CDTF">2011-04-14T13:49:16Z</dcterms:created>
  <dcterms:modified xsi:type="dcterms:W3CDTF">2021-09-27T12:16:43Z</dcterms:modified>
  <cp:category/>
  <cp:version/>
  <cp:contentType/>
  <cp:contentStatus/>
</cp:coreProperties>
</file>